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80" windowHeight="4305" tabRatio="602" firstSheet="1" activeTab="4"/>
  </bookViews>
  <sheets>
    <sheet name="P&amp;L" sheetId="1" r:id="rId1"/>
    <sheet name="B.Sheet" sheetId="2" r:id="rId2"/>
    <sheet name="Equity" sheetId="3" r:id="rId3"/>
    <sheet name="C.Flow" sheetId="4" r:id="rId4"/>
    <sheet name="Note" sheetId="5" r:id="rId5"/>
  </sheets>
  <definedNames>
    <definedName name="_xlnm.Print_Area" localSheetId="4">'Note'!$A$1:$K$296</definedName>
  </definedNames>
  <calcPr fullCalcOnLoad="1"/>
</workbook>
</file>

<file path=xl/sharedStrings.xml><?xml version="1.0" encoding="utf-8"?>
<sst xmlns="http://schemas.openxmlformats.org/spreadsheetml/2006/main" count="468" uniqueCount="350">
  <si>
    <t>YLI HOLDINGS BERHAD</t>
  </si>
  <si>
    <t>RM'000</t>
  </si>
  <si>
    <t>Finance cost</t>
  </si>
  <si>
    <t xml:space="preserve">YLI HOLDINGS BERHAD  </t>
  </si>
  <si>
    <t>3 months ended</t>
  </si>
  <si>
    <t>Expenses excluding finance cost and tax</t>
  </si>
  <si>
    <t>Other operating income</t>
  </si>
  <si>
    <t>Profit from operations</t>
  </si>
  <si>
    <t>Profit from ordinary activities before tax</t>
  </si>
  <si>
    <t>Tax</t>
  </si>
  <si>
    <t>-</t>
  </si>
  <si>
    <t>Profit from ordinary activities after tax</t>
  </si>
  <si>
    <t>Minority interest</t>
  </si>
  <si>
    <t>Net profit for the period</t>
  </si>
  <si>
    <t>Earnings per share :</t>
  </si>
  <si>
    <t>sen</t>
  </si>
  <si>
    <t>basic</t>
  </si>
  <si>
    <t>(The Condensed Consolidated Income Statements should be read in conjunction with the Annual Financial Report</t>
  </si>
  <si>
    <t xml:space="preserve">AS AT </t>
  </si>
  <si>
    <t>AS AT</t>
  </si>
  <si>
    <t>Property, plant and equipment</t>
  </si>
  <si>
    <t>Current assets</t>
  </si>
  <si>
    <t>Tax recoverable</t>
  </si>
  <si>
    <t>Inventories</t>
  </si>
  <si>
    <t>Provision for taxation</t>
  </si>
  <si>
    <t>Net current assets</t>
  </si>
  <si>
    <t>Share capital</t>
  </si>
  <si>
    <t>Share premium</t>
  </si>
  <si>
    <t>Deferred taxation</t>
  </si>
  <si>
    <t>Non current assets</t>
  </si>
  <si>
    <t>Less: Current liabilities</t>
  </si>
  <si>
    <t>Less: Non current liabilities</t>
  </si>
  <si>
    <t>Capital and reserves</t>
  </si>
  <si>
    <t>(The Condensed Consolidated Balance Sheet should be read in conjunction with the Annual</t>
  </si>
  <si>
    <t>RM</t>
  </si>
  <si>
    <t>Interest received</t>
  </si>
  <si>
    <t>Net proceeds from issuance of share capital</t>
  </si>
  <si>
    <t xml:space="preserve">YLI HOLDINGS BERHAD </t>
  </si>
  <si>
    <t>ISSUED AND FULLY PAID</t>
  </si>
  <si>
    <t xml:space="preserve">ORDINARY SHARES OF </t>
  </si>
  <si>
    <t>NON-</t>
  </si>
  <si>
    <t>RM1 EACH</t>
  </si>
  <si>
    <t>DISTRIBUTABLE</t>
  </si>
  <si>
    <t>Share</t>
  </si>
  <si>
    <t>Revaluation</t>
  </si>
  <si>
    <t>Number</t>
  </si>
  <si>
    <t>Nominal</t>
  </si>
  <si>
    <t>and other</t>
  </si>
  <si>
    <t>Retained</t>
  </si>
  <si>
    <t>of shares</t>
  </si>
  <si>
    <t>value</t>
  </si>
  <si>
    <t>premium</t>
  </si>
  <si>
    <t>earnings</t>
  </si>
  <si>
    <t>Total</t>
  </si>
  <si>
    <t xml:space="preserve">Issue of share - </t>
  </si>
  <si>
    <t>exercise of Share option</t>
  </si>
  <si>
    <t>Revenue</t>
  </si>
  <si>
    <t>Notes to the Financial Information</t>
  </si>
  <si>
    <t>Basis of preparation</t>
  </si>
  <si>
    <t>Segmental reporting</t>
  </si>
  <si>
    <t>Group</t>
  </si>
  <si>
    <t>3.</t>
  </si>
  <si>
    <t>Seasonality and cyclicality of interim operations</t>
  </si>
  <si>
    <t>The Group operations were not significantly affected by any unusual seasonality or cyclicality factors.</t>
  </si>
  <si>
    <t>4.</t>
  </si>
  <si>
    <t>5.</t>
  </si>
  <si>
    <t>6.</t>
  </si>
  <si>
    <t>In respect of current period:</t>
  </si>
  <si>
    <t>-   income tax</t>
  </si>
  <si>
    <t>-   deferred tax</t>
  </si>
  <si>
    <t>In respect of prior years:</t>
  </si>
  <si>
    <t>7.</t>
  </si>
  <si>
    <t>Earnings per share</t>
  </si>
  <si>
    <t>Net profit for the period    (RM'000)</t>
  </si>
  <si>
    <t>Weighted average number of</t>
  </si>
  <si>
    <t xml:space="preserve">   ordinary shares in issue    ('000)</t>
  </si>
  <si>
    <t>Basic earnings per share</t>
  </si>
  <si>
    <t>Diluted earnings per share</t>
  </si>
  <si>
    <t>8.</t>
  </si>
  <si>
    <t>Carrying amount of revalued assets - Property, plant and equipment</t>
  </si>
  <si>
    <t>9.</t>
  </si>
  <si>
    <t>(a)</t>
  </si>
  <si>
    <t>(b)</t>
  </si>
  <si>
    <t>10.</t>
  </si>
  <si>
    <t>11.</t>
  </si>
  <si>
    <t>Current</t>
  </si>
  <si>
    <t>USD'000</t>
  </si>
  <si>
    <t>equivalent</t>
  </si>
  <si>
    <t>12.</t>
  </si>
  <si>
    <t>Debt and Equity Securities</t>
  </si>
  <si>
    <t>13.</t>
  </si>
  <si>
    <t>Changes in the Composition of the Company</t>
  </si>
  <si>
    <t>14.</t>
  </si>
  <si>
    <t>Status of Corporate Proposals</t>
  </si>
  <si>
    <t>15.</t>
  </si>
  <si>
    <t>Analysed as follows:</t>
  </si>
  <si>
    <t>-   Property, plant and equipment</t>
  </si>
  <si>
    <t>16.</t>
  </si>
  <si>
    <t>17.</t>
  </si>
  <si>
    <t>Financial Instruments with Off Balance Sheet Risk</t>
  </si>
  <si>
    <t>There were no financial instruments with off balance sheet risk as at the date of this report.</t>
  </si>
  <si>
    <t>18.</t>
  </si>
  <si>
    <t>Material Litigation</t>
  </si>
  <si>
    <t>There were no material litigation at the date of this report.</t>
  </si>
  <si>
    <t>19.</t>
  </si>
  <si>
    <t>Material Changes in Quarterly Results as Compared with the Preceding Quarter</t>
  </si>
  <si>
    <t>Preceding</t>
  </si>
  <si>
    <t>Quarter</t>
  </si>
  <si>
    <t>Consolidated Profit before taxation</t>
  </si>
  <si>
    <t>Consolidated Profit after taxation</t>
  </si>
  <si>
    <t>20.</t>
  </si>
  <si>
    <t>Performance</t>
  </si>
  <si>
    <t>21.</t>
  </si>
  <si>
    <t>Significant post balance sheet event</t>
  </si>
  <si>
    <t>22.</t>
  </si>
  <si>
    <t>Future Prospects</t>
  </si>
  <si>
    <t>23.</t>
  </si>
  <si>
    <t>Profit Forecast or Profit Guarantee</t>
  </si>
  <si>
    <t>24.</t>
  </si>
  <si>
    <t>Dividends</t>
  </si>
  <si>
    <t>By Order of the Board</t>
  </si>
  <si>
    <t>MOLLY GUNN CHIT GEOK</t>
  </si>
  <si>
    <t>Secretary</t>
  </si>
  <si>
    <t>2.</t>
  </si>
  <si>
    <t>1.</t>
  </si>
  <si>
    <t>Capital Commitment</t>
  </si>
  <si>
    <t>Related Party Transactions</t>
  </si>
  <si>
    <t>(i)</t>
  </si>
  <si>
    <t>Significant related party balances</t>
  </si>
  <si>
    <t>Company</t>
  </si>
  <si>
    <t>6 months</t>
  </si>
  <si>
    <t>30.09.2002</t>
  </si>
  <si>
    <t>Amounts due from subsidiary companies (non-trade)</t>
  </si>
  <si>
    <t>-  Yew Lean Foundry &amp; Co. Sdn. Bhd.</t>
  </si>
  <si>
    <t>-  Yew Li Foundry &amp; Co. Sdn. Bhd.</t>
  </si>
  <si>
    <t>-  Logam Utara (M) Sdn. Bhd.</t>
  </si>
  <si>
    <t>-  Zhangzhou YLI Electro-Metallurgy Co. Ltd.</t>
  </si>
  <si>
    <t>25.</t>
  </si>
  <si>
    <t>Trade and other receivables</t>
  </si>
  <si>
    <t>Trade and other payables</t>
  </si>
  <si>
    <t>Hire-purchase liabilities</t>
  </si>
  <si>
    <t>Revaluation and other reserves</t>
  </si>
  <si>
    <t>Retained earnings</t>
  </si>
  <si>
    <t>'000</t>
  </si>
  <si>
    <t>Changes in Contingent Liabilities</t>
  </si>
  <si>
    <t>Not applicable as no profit forecast was required.</t>
  </si>
  <si>
    <t>Company No. 367249 A</t>
  </si>
  <si>
    <t>as previously reported</t>
  </si>
  <si>
    <t>CONDENSED CONSOLIDATED INCOME STATEMENTS (UNAUDITED)</t>
  </si>
  <si>
    <t>Condensed Consolidated Statement of Changes in Equity (Unaudited)</t>
  </si>
  <si>
    <t>Disclosure of audit report qualification and status of matters raised</t>
  </si>
  <si>
    <t>There was no qualification in the audit report of the preceding annual financial statements.</t>
  </si>
  <si>
    <t>26.</t>
  </si>
  <si>
    <t xml:space="preserve">(The Condensed Consolidated Cash Flow Statements should be read in conjunction with the </t>
  </si>
  <si>
    <t xml:space="preserve">(The Condensed Consolidated Statement of Changes in Equity should be read in conjunction with the Annual </t>
  </si>
  <si>
    <t>Cash and cash equivalents :-</t>
  </si>
  <si>
    <t>0</t>
  </si>
  <si>
    <t xml:space="preserve">      0</t>
  </si>
  <si>
    <t>Short term borrowing</t>
  </si>
  <si>
    <t>Bank and cash balances</t>
  </si>
  <si>
    <t>Fixed deposits with financial institutions</t>
  </si>
  <si>
    <t>Changes in Estimates Amounts</t>
  </si>
  <si>
    <t>There is no disclosure of segmental information as the Group operates principally within one industry.</t>
  </si>
  <si>
    <t>The valuations of land and buildings have been brought forward, without amendment from the previous annual</t>
  </si>
  <si>
    <t>report.</t>
  </si>
  <si>
    <t>The carrying value of long term leasehold land and short term leasehold land and buildings is based on a</t>
  </si>
  <si>
    <t>valuation carried out by a firm of independent professional valuers in 1994 and 1998 using the open market</t>
  </si>
  <si>
    <t>value basis to reflect fair value.</t>
  </si>
  <si>
    <t>Bank borrowing</t>
  </si>
  <si>
    <t xml:space="preserve">Unsecured - Bank borrowing denominated in </t>
  </si>
  <si>
    <t>27.</t>
  </si>
  <si>
    <t>Cash and bank balances</t>
  </si>
  <si>
    <t>Interest paid</t>
  </si>
  <si>
    <t>CONDENSED CONSOLIDATED BALANCE SHEET (UNAUDITED)</t>
  </si>
  <si>
    <t>As restated</t>
  </si>
  <si>
    <t>Dividend Proposed</t>
  </si>
  <si>
    <t xml:space="preserve">           foreign currency - US Dollar</t>
  </si>
  <si>
    <t>reserves</t>
  </si>
  <si>
    <t>Not applicable as there was no related party transaction.</t>
  </si>
  <si>
    <t>(ii)</t>
  </si>
  <si>
    <t>Unquoted investment and/or properties</t>
  </si>
  <si>
    <t>28.</t>
  </si>
  <si>
    <t>Marketable Securities</t>
  </si>
  <si>
    <t>At cost</t>
  </si>
  <si>
    <t>At book value</t>
  </si>
  <si>
    <t>At market value</t>
  </si>
  <si>
    <t>Tax expense</t>
  </si>
  <si>
    <t>Current Quarter</t>
  </si>
  <si>
    <t>Year To Date</t>
  </si>
  <si>
    <t>Unusual Items</t>
  </si>
  <si>
    <t>There were no material unusual items for the current financial year to date.</t>
  </si>
  <si>
    <t>Net tangible assets per share (RM)</t>
  </si>
  <si>
    <t>There were no corporate proposals announced but not completed as at the date of issue of this report.</t>
  </si>
  <si>
    <t>There were no other issuance and repayment of debt and equity securities, share buy backs, share</t>
  </si>
  <si>
    <t>To the date of this report, there were no material events subsequent to the financial period which have not been</t>
  </si>
  <si>
    <t>reflected in the financial statements.</t>
  </si>
  <si>
    <t>Reconciliation of effective tax is as follows :-</t>
  </si>
  <si>
    <t>bonus issue</t>
  </si>
  <si>
    <t>ended 31 March 2003</t>
  </si>
  <si>
    <t>31/03/2004</t>
  </si>
  <si>
    <t>Jointly controlled entity</t>
  </si>
  <si>
    <t>Marketable securities</t>
  </si>
  <si>
    <t>Share of results of jointly controlled entity</t>
  </si>
  <si>
    <t>Profit from ordinary activities</t>
  </si>
  <si>
    <t>before taxation</t>
  </si>
  <si>
    <t xml:space="preserve">Tax calculated at the Malaysian </t>
  </si>
  <si>
    <t xml:space="preserve">  tax rate of 28%</t>
  </si>
  <si>
    <t xml:space="preserve">Tax effect of expenses not </t>
  </si>
  <si>
    <t xml:space="preserve">  deducted for tax purposes</t>
  </si>
  <si>
    <t>Tax effect of income not subject</t>
  </si>
  <si>
    <t xml:space="preserve">  to tax</t>
  </si>
  <si>
    <t xml:space="preserve">Tax effect of utilisation of </t>
  </si>
  <si>
    <t xml:space="preserve">  reinvestment allowances</t>
  </si>
  <si>
    <t>Difference in tax rate for the first</t>
  </si>
  <si>
    <t xml:space="preserve">  of prior financial year</t>
  </si>
  <si>
    <t xml:space="preserve">  -  current taxation</t>
  </si>
  <si>
    <t xml:space="preserve">  -  deferred taxation</t>
  </si>
  <si>
    <t>Advances to a jointly controlled entity</t>
  </si>
  <si>
    <t>Repayment of short term borrowings</t>
  </si>
  <si>
    <t>Dividends paid</t>
  </si>
  <si>
    <t>change in accounting policy</t>
  </si>
  <si>
    <t>Dividend for the financial year</t>
  </si>
  <si>
    <t>Issue of share -</t>
  </si>
  <si>
    <t>Amount owing by jointly controlled entity</t>
  </si>
  <si>
    <t>Balance As At 1 April 2003</t>
  </si>
  <si>
    <t>(Over)/under provision in respect</t>
  </si>
  <si>
    <t>Share of results of jointly controlled entity (refer note 15)</t>
  </si>
  <si>
    <t>for the year ended 31st March 2004)</t>
  </si>
  <si>
    <t>Financial Report for the year ended 31st March 2004)</t>
  </si>
  <si>
    <t xml:space="preserve"> Annual Financial Report for the year ended 31st March 2004.)</t>
  </si>
  <si>
    <t>Balance As At 1 April 2004</t>
  </si>
  <si>
    <t xml:space="preserve"> Financial Report for the year ended 31st March 2004.)</t>
  </si>
  <si>
    <t>Tax effect of different tax rate in</t>
  </si>
  <si>
    <t xml:space="preserve">  subsidiary</t>
  </si>
  <si>
    <t>Tax effect of current year tax loss</t>
  </si>
  <si>
    <t xml:space="preserve">  not recognised</t>
  </si>
  <si>
    <t>cancellations, shares held as treasury shares and resale of treasury shares for the current financial year</t>
  </si>
  <si>
    <t>should be read in conjunction with the Group's financial statements for the year ended 31 March 2004.</t>
  </si>
  <si>
    <t>There were no purchase or disposal of quoted securities for the period under review.</t>
  </si>
  <si>
    <t>The significant accounting policies and methods of computation adopted for the interim financial report are</t>
  </si>
  <si>
    <t>consistent with those adopted for the annual financial statements for the year ended 31 March 2004.</t>
  </si>
  <si>
    <t xml:space="preserve">Financial Reporting and paragraph 9.22 of the Bursa Malaysia Securities Berhad Listing Requirements, and </t>
  </si>
  <si>
    <t xml:space="preserve">  RM500,000 of taxable income</t>
  </si>
  <si>
    <t xml:space="preserve">  for Malaysian subsidiaries</t>
  </si>
  <si>
    <t>Deferred tax assets not previously</t>
  </si>
  <si>
    <t xml:space="preserve"> recognised</t>
  </si>
  <si>
    <t>Analysed as follows :-</t>
  </si>
  <si>
    <t>Subsidiary companies</t>
  </si>
  <si>
    <t>Corporate guarantees of RM3.16 million were given to a third party while guarantees of RM1.41 million</t>
  </si>
  <si>
    <t>were given to a bank to secure banking facilities.</t>
  </si>
  <si>
    <t xml:space="preserve">since the last balance sheet date. </t>
  </si>
  <si>
    <t>Total corporate guarantees given by the Company has increased from RM60.0 million to RM60.94 million</t>
  </si>
  <si>
    <t>companies.</t>
  </si>
  <si>
    <t>Corporate guarantees of RM56.37 million were given to banks to secure bank borrowings of the subsidiary</t>
  </si>
  <si>
    <t xml:space="preserve">  overseas subsidiary</t>
  </si>
  <si>
    <t>Tax incentive in overseas</t>
  </si>
  <si>
    <t>ended 31 March 2004</t>
  </si>
  <si>
    <t>except for the issuance and allotment of 603,000 ordinary shares of RM1.00 each in respect of the</t>
  </si>
  <si>
    <t>RM4,964,803 was paid on 7 December 2004.</t>
  </si>
  <si>
    <t>31.12.2004</t>
  </si>
  <si>
    <t>The bank borrowing consist of a revolving credit of USD50,617 granted by United Overseas Bank Ltd., China.</t>
  </si>
  <si>
    <t xml:space="preserve">The first and final dividend of 7% less tax in respect of Financial Year Ended 31 March 2004 amounting to </t>
  </si>
  <si>
    <t xml:space="preserve">There were no changes in the nature and estimates of amounts from those of the prior interim periods </t>
  </si>
  <si>
    <t xml:space="preserve">or prior financial years that have a material effect in the current interim period. </t>
  </si>
  <si>
    <t>There were no changes in the composition of the Company during the period under review.</t>
  </si>
  <si>
    <t>Authorised and contracted for</t>
  </si>
  <si>
    <t>Interim report for the twelve months ended 31 March 2005</t>
  </si>
  <si>
    <t>31/03/2005</t>
  </si>
  <si>
    <t>12 months ended</t>
  </si>
  <si>
    <t>Balance As At 31 March 2004</t>
  </si>
  <si>
    <t>12 months ended 31 March 2004</t>
  </si>
  <si>
    <t>12 months ended 31 March 2005</t>
  </si>
  <si>
    <t>Balance As At 31 March 2005</t>
  </si>
  <si>
    <t>Cash from operations</t>
  </si>
  <si>
    <t>OPERATING ACTIVITIES</t>
  </si>
  <si>
    <t>Cash receipts from customers</t>
  </si>
  <si>
    <t>Cash paid to suppliers and employees</t>
  </si>
  <si>
    <t>Dividend received</t>
  </si>
  <si>
    <t>Tax paid</t>
  </si>
  <si>
    <t>Net cash flow from operating activities</t>
  </si>
  <si>
    <t>INVESTING ACTIVITIES</t>
  </si>
  <si>
    <t>Property, plant and equipment :</t>
  </si>
  <si>
    <t>additions</t>
  </si>
  <si>
    <t>disposals</t>
  </si>
  <si>
    <t>Purchase of marketable securities</t>
  </si>
  <si>
    <t>Disposal of marketable securities</t>
  </si>
  <si>
    <t>Purchase of unit trusts</t>
  </si>
  <si>
    <t>Disposal of unit trusts</t>
  </si>
  <si>
    <t>Net cash flow from investing activities</t>
  </si>
  <si>
    <t>FINANCING ACTIVITIES</t>
  </si>
  <si>
    <t>Repayment of hire purchase creditors</t>
  </si>
  <si>
    <t>Cash and cash equivalents :</t>
  </si>
  <si>
    <t>at start of year</t>
  </si>
  <si>
    <t>at end of year</t>
  </si>
  <si>
    <t>Net profit for the 12-months period</t>
  </si>
  <si>
    <t>Exchange fluctuation differences</t>
  </si>
  <si>
    <t>arising in the financial year</t>
  </si>
  <si>
    <t xml:space="preserve">Net loss not recognised in </t>
  </si>
  <si>
    <t>income statement</t>
  </si>
  <si>
    <t>31 March 2005.  The exercise price of the "ESOS" ranged from RM1.00 to RM2.60.</t>
  </si>
  <si>
    <t xml:space="preserve">employees share option scheme ("ESOS") to the employees of the Group for the year ended </t>
  </si>
  <si>
    <t>As at 31 March 2005, all ordinary shares which were granted have been fully exercised and the ESOS</t>
  </si>
  <si>
    <t>scheme has expired on 29 November 2004.</t>
  </si>
  <si>
    <t>31.03.2005</t>
  </si>
  <si>
    <t>31.03.2004</t>
  </si>
  <si>
    <t>31 March 2005</t>
  </si>
  <si>
    <t>Investment as at 31 March 2005.</t>
  </si>
  <si>
    <t>There were no sale of unquoted investment and/or properties for the three months ended 31 March 2005.</t>
  </si>
  <si>
    <t>Group bank borrowing as at 31 March 2005 :-</t>
  </si>
  <si>
    <t xml:space="preserve">  31.03.2004  </t>
  </si>
  <si>
    <t xml:space="preserve">Tax effect of unabsorted </t>
  </si>
  <si>
    <t xml:space="preserve">  capital allowances</t>
  </si>
  <si>
    <t>The capital expenditure not provided for in the financial statement as at 31 March 2005 is as follows :-</t>
  </si>
  <si>
    <t>Penang,  26 May 2005</t>
  </si>
  <si>
    <t>dividend will be subject to the approval of shareholders at the Annual General Meeting to be held on a date</t>
  </si>
  <si>
    <t>which shall be announced later.</t>
  </si>
  <si>
    <t>Year Ended</t>
  </si>
  <si>
    <t>Final Dividend per ordinary share</t>
  </si>
  <si>
    <t>7.00 sen</t>
  </si>
  <si>
    <t>5.04 sen</t>
  </si>
  <si>
    <t>-  Gross</t>
  </si>
  <si>
    <t>-  Net</t>
  </si>
  <si>
    <t>The financial statements of the Group and of the Company adopt the new name of the approved accounting</t>
  </si>
  <si>
    <t>standards in Malaysia, i.e. Financial Reporting Standards ('FRS"), in place of the Malaysian Accounting</t>
  </si>
  <si>
    <t>Standards Board ("MASB") Standards.</t>
  </si>
  <si>
    <t>N/A</t>
  </si>
  <si>
    <t>For the year under review, the Group registered a 3.4% reduction in turnover compared with previous financial</t>
  </si>
  <si>
    <t xml:space="preserve">year.  Meanwhile, pre-tax and after tax profit have decreased by 29.5% and 30%, respectively, as compared to </t>
  </si>
  <si>
    <t>Income Tax at 28% amounting to RM4,967,424 in respect of year ended 31 March 2005.  The proposed</t>
  </si>
  <si>
    <t>Group profit before tax for the quarter under review was 23.8% lower than the preceding quarter.  This was</t>
  </si>
  <si>
    <t>The interim financial report is unaudited and has been prepared in accordance with FRS 134 Interim</t>
  </si>
  <si>
    <t>As at reporting date,  the jointly controlled entity has yet to commence business operations.</t>
  </si>
  <si>
    <t>diluted  (refer note 28)</t>
  </si>
  <si>
    <t>The diluted earnings per share for financial year ended 31 March 2005 is not presented as the ESOS (a category</t>
  </si>
  <si>
    <t>of dilutive potential ordinary shares) had expired on 29 November 2004.</t>
  </si>
  <si>
    <t>-  FRS 112</t>
  </si>
  <si>
    <t>Increase/(decrease) in cash and cash equivalents</t>
  </si>
  <si>
    <t xml:space="preserve">Note :  The presentation of the Cash Flow Statements has been changed from the Indirect method to the </t>
  </si>
  <si>
    <t xml:space="preserve">  Direct method.  The comparative statement has been changed accordingly.</t>
  </si>
  <si>
    <t>attributed mainly to lower turnover and higher cost of raw materials.</t>
  </si>
  <si>
    <t>The uncertainty over price of steel scraps as well as timing of implementation of water projects remain as the</t>
  </si>
  <si>
    <t>The Board of Directors recommends the payment of a final dividend of 7% per ordinary share less Malaysian</t>
  </si>
  <si>
    <t>Condensed Consolidated Cash Flow Statements (Unaudited)</t>
  </si>
  <si>
    <t>entity (37%) in the consolidated financial statements by the equity method of accounting.</t>
  </si>
  <si>
    <t>was derived mainly from other income.  The Group has accounted for its share of results of the jointly controlled</t>
  </si>
  <si>
    <t>determining factors for the Group's performance for the coming financial year.  In view of these factors, the</t>
  </si>
  <si>
    <t>Group expects its performance for the coming financial year to be challenging.</t>
  </si>
  <si>
    <t>the previous financial year.  The decline was attributed mainly to lower turnover and higher cost of raw materials,</t>
  </si>
  <si>
    <t>mainly steel scraps.</t>
  </si>
  <si>
    <t>For financial year ended 31 March 2005, the jointly controlled entity generated a pre-tax profit of RM286,956 which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</si>
</sst>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#,##0;[Red]#,##0"/>
    <numFmt numFmtId="167" formatCode="0.00;[Red]0.00"/>
    <numFmt numFmtId="168" formatCode="0;[Red]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  <numFmt numFmtId="175" formatCode="0_);[Red]\(0\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0_);\(0.00\)"/>
  </numFmts>
  <fonts count="16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Arial Baltic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Alignment="1">
      <alignment/>
    </xf>
    <xf numFmtId="41" fontId="0" fillId="0" borderId="0" xfId="0" applyNumberFormat="1" applyAlignment="1">
      <alignment horizontal="right"/>
    </xf>
    <xf numFmtId="4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4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15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4" xfId="15" applyNumberFormat="1" applyFont="1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" fontId="2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4" xfId="15" applyNumberFormat="1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43" fontId="0" fillId="0" borderId="0" xfId="0" applyNumberFormat="1" applyFont="1" applyAlignment="1">
      <alignment/>
    </xf>
    <xf numFmtId="165" fontId="2" fillId="0" borderId="0" xfId="15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5" fontId="0" fillId="0" borderId="7" xfId="15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3" xfId="15" applyNumberFormat="1" applyFont="1" applyBorder="1" applyAlignment="1">
      <alignment/>
    </xf>
    <xf numFmtId="0" fontId="8" fillId="0" borderId="0" xfId="0" applyFont="1" applyAlignment="1">
      <alignment/>
    </xf>
    <xf numFmtId="41" fontId="0" fillId="0" borderId="0" xfId="0" applyNumberFormat="1" applyFont="1" applyAlignment="1">
      <alignment/>
    </xf>
    <xf numFmtId="165" fontId="2" fillId="0" borderId="0" xfId="15" applyNumberFormat="1" applyFont="1" applyBorder="1" applyAlignment="1" quotePrefix="1">
      <alignment horizontal="center"/>
    </xf>
    <xf numFmtId="165" fontId="0" fillId="0" borderId="3" xfId="15" applyNumberFormat="1" applyFont="1" applyBorder="1" applyAlignment="1">
      <alignment/>
    </xf>
    <xf numFmtId="165" fontId="0" fillId="0" borderId="15" xfId="15" applyNumberFormat="1" applyFont="1" applyBorder="1" applyAlignment="1">
      <alignment/>
    </xf>
    <xf numFmtId="41" fontId="0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41" fontId="0" fillId="0" borderId="0" xfId="15" applyNumberFormat="1" applyBorder="1" applyAlignment="1">
      <alignment/>
    </xf>
    <xf numFmtId="0" fontId="0" fillId="0" borderId="0" xfId="0" applyAlignment="1" quotePrefix="1">
      <alignment horizontal="center"/>
    </xf>
    <xf numFmtId="41" fontId="0" fillId="0" borderId="0" xfId="15" applyNumberFormat="1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15" xfId="15" applyNumberFormat="1" applyBorder="1" applyAlignment="1">
      <alignment/>
    </xf>
    <xf numFmtId="0" fontId="0" fillId="0" borderId="0" xfId="0" applyFont="1" applyAlignment="1">
      <alignment/>
    </xf>
    <xf numFmtId="168" fontId="0" fillId="0" borderId="2" xfId="0" applyNumberFormat="1" applyBorder="1" applyAlignment="1">
      <alignment/>
    </xf>
    <xf numFmtId="168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 horizontal="right"/>
    </xf>
    <xf numFmtId="41" fontId="0" fillId="0" borderId="0" xfId="15" applyNumberFormat="1" applyAlignment="1">
      <alignment/>
    </xf>
    <xf numFmtId="41" fontId="0" fillId="0" borderId="4" xfId="15" applyNumberFormat="1" applyBorder="1" applyAlignment="1">
      <alignment/>
    </xf>
    <xf numFmtId="41" fontId="0" fillId="0" borderId="2" xfId="15" applyNumberFormat="1" applyBorder="1" applyAlignment="1">
      <alignment/>
    </xf>
    <xf numFmtId="41" fontId="0" fillId="0" borderId="1" xfId="15" applyNumberFormat="1" applyBorder="1" applyAlignment="1">
      <alignment/>
    </xf>
    <xf numFmtId="41" fontId="0" fillId="0" borderId="0" xfId="15" applyNumberFormat="1" applyFont="1" applyAlignment="1">
      <alignment horizontal="center"/>
    </xf>
    <xf numFmtId="41" fontId="0" fillId="0" borderId="5" xfId="15" applyNumberFormat="1" applyBorder="1" applyAlignment="1">
      <alignment/>
    </xf>
    <xf numFmtId="43" fontId="0" fillId="0" borderId="2" xfId="15" applyBorder="1" applyAlignment="1" quotePrefix="1">
      <alignment horizontal="right"/>
    </xf>
    <xf numFmtId="41" fontId="0" fillId="0" borderId="0" xfId="0" applyNumberFormat="1" applyAlignment="1" quotePrefix="1">
      <alignment horizontal="right"/>
    </xf>
    <xf numFmtId="41" fontId="0" fillId="0" borderId="0" xfId="15" applyNumberFormat="1" applyFont="1" applyBorder="1" applyAlignment="1">
      <alignment/>
    </xf>
    <xf numFmtId="165" fontId="0" fillId="0" borderId="6" xfId="15" applyNumberFormat="1" applyFont="1" applyBorder="1" applyAlignment="1">
      <alignment horizontal="center"/>
    </xf>
    <xf numFmtId="165" fontId="0" fillId="0" borderId="9" xfId="15" applyNumberFormat="1" applyFont="1" applyBorder="1" applyAlignment="1">
      <alignment horizontal="center"/>
    </xf>
    <xf numFmtId="165" fontId="0" fillId="0" borderId="11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1" fontId="0" fillId="0" borderId="0" xfId="15" applyNumberFormat="1" applyFont="1" applyFill="1" applyBorder="1" applyAlignment="1">
      <alignment/>
    </xf>
    <xf numFmtId="1" fontId="0" fillId="0" borderId="0" xfId="0" applyNumberFormat="1" applyAlignment="1" quotePrefix="1">
      <alignment horizontal="right"/>
    </xf>
    <xf numFmtId="1" fontId="0" fillId="0" borderId="0" xfId="0" applyNumberFormat="1" applyAlignment="1">
      <alignment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1" fontId="0" fillId="0" borderId="2" xfId="0" applyNumberFormat="1" applyBorder="1" applyAlignment="1" quotePrefix="1">
      <alignment/>
    </xf>
    <xf numFmtId="165" fontId="2" fillId="0" borderId="0" xfId="15" applyNumberFormat="1" applyFont="1" applyAlignment="1">
      <alignment/>
    </xf>
    <xf numFmtId="41" fontId="0" fillId="0" borderId="2" xfId="15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37" fontId="0" fillId="0" borderId="2" xfId="0" applyNumberFormat="1" applyBorder="1" applyAlignment="1">
      <alignment/>
    </xf>
    <xf numFmtId="174" fontId="0" fillId="0" borderId="2" xfId="0" applyNumberFormat="1" applyBorder="1" applyAlignment="1">
      <alignment horizontal="right"/>
    </xf>
    <xf numFmtId="37" fontId="0" fillId="0" borderId="0" xfId="15" applyNumberFormat="1" applyAlignment="1">
      <alignment/>
    </xf>
    <xf numFmtId="174" fontId="0" fillId="0" borderId="0" xfId="15" applyNumberFormat="1" applyAlignment="1">
      <alignment/>
    </xf>
    <xf numFmtId="174" fontId="0" fillId="0" borderId="0" xfId="15" applyNumberFormat="1" applyBorder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15" applyNumberFormat="1" applyAlignment="1">
      <alignment/>
    </xf>
    <xf numFmtId="174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/>
    </xf>
    <xf numFmtId="37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2" xfId="15" applyNumberFormat="1" applyBorder="1" applyAlignment="1">
      <alignment/>
    </xf>
    <xf numFmtId="0" fontId="2" fillId="0" borderId="0" xfId="0" applyFont="1" applyAlignment="1">
      <alignment/>
    </xf>
    <xf numFmtId="37" fontId="0" fillId="0" borderId="2" xfId="0" applyNumberFormat="1" applyBorder="1" applyAlignment="1" quotePrefix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 quotePrefix="1">
      <alignment/>
    </xf>
    <xf numFmtId="37" fontId="0" fillId="0" borderId="9" xfId="0" applyNumberFormat="1" applyBorder="1" applyAlignment="1">
      <alignment/>
    </xf>
    <xf numFmtId="37" fontId="0" fillId="0" borderId="11" xfId="0" applyNumberFormat="1" applyBorder="1" applyAlignment="1">
      <alignment/>
    </xf>
    <xf numFmtId="175" fontId="0" fillId="0" borderId="0" xfId="15" applyNumberFormat="1" applyBorder="1" applyAlignment="1">
      <alignment/>
    </xf>
    <xf numFmtId="43" fontId="0" fillId="0" borderId="0" xfId="15" applyFont="1" applyAlignment="1">
      <alignment horizontal="center"/>
    </xf>
    <xf numFmtId="43" fontId="0" fillId="0" borderId="0" xfId="15" applyNumberFormat="1" applyAlignment="1">
      <alignment horizontal="center"/>
    </xf>
    <xf numFmtId="43" fontId="0" fillId="0" borderId="0" xfId="0" applyNumberFormat="1" applyAlignment="1" quotePrefix="1">
      <alignment horizontal="center"/>
    </xf>
    <xf numFmtId="37" fontId="0" fillId="0" borderId="0" xfId="15" applyNumberFormat="1" applyFont="1" applyBorder="1" applyAlignment="1">
      <alignment/>
    </xf>
    <xf numFmtId="165" fontId="0" fillId="0" borderId="16" xfId="15" applyNumberFormat="1" applyFont="1" applyBorder="1" applyAlignment="1">
      <alignment horizontal="center"/>
    </xf>
    <xf numFmtId="165" fontId="0" fillId="0" borderId="17" xfId="15" applyNumberFormat="1" applyFont="1" applyBorder="1" applyAlignment="1">
      <alignment horizontal="center"/>
    </xf>
    <xf numFmtId="165" fontId="0" fillId="0" borderId="18" xfId="15" applyNumberFormat="1" applyFont="1" applyBorder="1" applyAlignment="1">
      <alignment horizontal="center"/>
    </xf>
    <xf numFmtId="165" fontId="0" fillId="0" borderId="19" xfId="15" applyNumberFormat="1" applyFont="1" applyBorder="1" applyAlignment="1">
      <alignment/>
    </xf>
    <xf numFmtId="0" fontId="14" fillId="0" borderId="0" xfId="0" applyFont="1" applyAlignment="1">
      <alignment/>
    </xf>
    <xf numFmtId="174" fontId="0" fillId="0" borderId="2" xfId="0" applyNumberFormat="1" applyBorder="1" applyAlignment="1" quotePrefix="1">
      <alignment horizontal="right"/>
    </xf>
    <xf numFmtId="166" fontId="0" fillId="0" borderId="0" xfId="0" applyNumberFormat="1" applyAlignment="1" quotePrefix="1">
      <alignment horizontal="right"/>
    </xf>
    <xf numFmtId="37" fontId="0" fillId="0" borderId="1" xfId="0" applyNumberFormat="1" applyBorder="1" applyAlignment="1">
      <alignment/>
    </xf>
    <xf numFmtId="37" fontId="0" fillId="0" borderId="0" xfId="15" applyNumberFormat="1" applyFont="1" applyAlignment="1">
      <alignment/>
    </xf>
    <xf numFmtId="0" fontId="0" fillId="0" borderId="0" xfId="0" applyFont="1" applyAlignment="1" quotePrefix="1">
      <alignment/>
    </xf>
    <xf numFmtId="41" fontId="0" fillId="0" borderId="5" xfId="15" applyNumberFormat="1" applyBorder="1" applyAlignment="1">
      <alignment/>
    </xf>
    <xf numFmtId="41" fontId="0" fillId="0" borderId="7" xfId="0" applyNumberFormat="1" applyBorder="1" applyAlignment="1" quotePrefix="1">
      <alignment horizontal="right"/>
    </xf>
    <xf numFmtId="1" fontId="0" fillId="0" borderId="7" xfId="0" applyNumberFormat="1" applyBorder="1" applyAlignment="1" quotePrefix="1">
      <alignment horizontal="right"/>
    </xf>
    <xf numFmtId="41" fontId="0" fillId="0" borderId="2" xfId="0" applyNumberFormat="1" applyBorder="1" applyAlignment="1" quotePrefix="1">
      <alignment horizontal="right"/>
    </xf>
    <xf numFmtId="1" fontId="0" fillId="0" borderId="2" xfId="0" applyNumberFormat="1" applyBorder="1" applyAlignment="1" quotePrefix="1">
      <alignment horizontal="right"/>
    </xf>
    <xf numFmtId="37" fontId="0" fillId="0" borderId="2" xfId="0" applyNumberFormat="1" applyBorder="1" applyAlignment="1" quotePrefix="1">
      <alignment horizontal="right"/>
    </xf>
    <xf numFmtId="37" fontId="0" fillId="0" borderId="0" xfId="0" applyNumberFormat="1" applyAlignment="1" quotePrefix="1">
      <alignment horizontal="right"/>
    </xf>
    <xf numFmtId="0" fontId="15" fillId="0" borderId="0" xfId="0" applyFont="1" applyAlignment="1">
      <alignment horizontal="center"/>
    </xf>
    <xf numFmtId="165" fontId="0" fillId="0" borderId="0" xfId="15" applyNumberFormat="1" applyFont="1" applyBorder="1" applyAlignment="1">
      <alignment horizontal="right"/>
    </xf>
    <xf numFmtId="165" fontId="0" fillId="0" borderId="0" xfId="15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15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0" xfId="15" applyNumberFormat="1" applyFont="1" applyAlignment="1">
      <alignment horizontal="right"/>
    </xf>
    <xf numFmtId="41" fontId="0" fillId="0" borderId="15" xfId="0" applyNumberForma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32">
      <selection activeCell="B41" sqref="B41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9.28125" style="0" customWidth="1"/>
    <col min="6" max="6" width="3.7109375" style="0" customWidth="1"/>
    <col min="7" max="7" width="9.7109375" style="0" customWidth="1"/>
    <col min="8" max="9" width="1.7109375" style="0" customWidth="1"/>
    <col min="10" max="10" width="11.140625" style="0" customWidth="1"/>
    <col min="11" max="11" width="1.7109375" style="0" customWidth="1"/>
    <col min="12" max="12" width="2.7109375" style="0" customWidth="1"/>
    <col min="13" max="13" width="10.0039062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1.421875" style="0" customWidth="1"/>
  </cols>
  <sheetData>
    <row r="2" spans="1:11" ht="20.25">
      <c r="A2" s="175" t="s">
        <v>3</v>
      </c>
      <c r="B2" s="175"/>
      <c r="C2" s="175"/>
      <c r="D2" s="175"/>
      <c r="E2" s="175"/>
      <c r="F2" s="176"/>
      <c r="G2" s="176"/>
      <c r="H2" s="176"/>
      <c r="I2" s="176"/>
      <c r="J2" s="176"/>
      <c r="K2" s="1"/>
    </row>
    <row r="3" spans="1:11" ht="12" customHeight="1">
      <c r="A3" t="s">
        <v>146</v>
      </c>
      <c r="K3" s="2"/>
    </row>
    <row r="4" ht="6.75" customHeight="1">
      <c r="K4" s="2"/>
    </row>
    <row r="5" ht="12.75">
      <c r="A5" t="s">
        <v>266</v>
      </c>
    </row>
    <row r="6" ht="6" customHeight="1"/>
    <row r="7" ht="15.75">
      <c r="A7" s="28" t="s">
        <v>148</v>
      </c>
    </row>
    <row r="8" ht="12" customHeight="1">
      <c r="A8" s="28"/>
    </row>
    <row r="9" spans="1:16" ht="12" customHeight="1">
      <c r="A9" s="28"/>
      <c r="G9" s="177" t="s">
        <v>187</v>
      </c>
      <c r="H9" s="177"/>
      <c r="I9" s="177"/>
      <c r="J9" s="177"/>
      <c r="M9" s="177" t="s">
        <v>188</v>
      </c>
      <c r="N9" s="177"/>
      <c r="O9" s="177"/>
      <c r="P9" s="177"/>
    </row>
    <row r="10" spans="7:17" ht="12.75">
      <c r="G10" s="177" t="s">
        <v>4</v>
      </c>
      <c r="H10" s="177"/>
      <c r="I10" s="177"/>
      <c r="J10" s="177"/>
      <c r="K10" s="4"/>
      <c r="M10" s="177" t="s">
        <v>268</v>
      </c>
      <c r="N10" s="177"/>
      <c r="O10" s="177"/>
      <c r="P10" s="177"/>
      <c r="Q10" s="177"/>
    </row>
    <row r="11" ht="5.25" customHeight="1"/>
    <row r="12" spans="7:16" ht="12.75">
      <c r="G12" s="5" t="s">
        <v>267</v>
      </c>
      <c r="H12" s="6"/>
      <c r="J12" s="5" t="s">
        <v>199</v>
      </c>
      <c r="K12" s="5"/>
      <c r="M12" s="5" t="s">
        <v>267</v>
      </c>
      <c r="N12" s="5"/>
      <c r="O12" s="3"/>
      <c r="P12" s="5" t="s">
        <v>199</v>
      </c>
    </row>
    <row r="13" spans="7:16" ht="12.75">
      <c r="G13" s="4" t="s">
        <v>1</v>
      </c>
      <c r="H13" s="4"/>
      <c r="J13" s="4" t="s">
        <v>1</v>
      </c>
      <c r="K13" s="4"/>
      <c r="M13" s="4" t="s">
        <v>1</v>
      </c>
      <c r="N13" s="4"/>
      <c r="O13" s="3"/>
      <c r="P13" s="4" t="s">
        <v>1</v>
      </c>
    </row>
    <row r="14" ht="9.75" customHeight="1"/>
    <row r="15" spans="1:16" ht="12.75">
      <c r="A15" t="s">
        <v>56</v>
      </c>
      <c r="B15" s="7"/>
      <c r="G15" s="8">
        <v>28601</v>
      </c>
      <c r="H15" s="9"/>
      <c r="J15" s="10">
        <v>21927</v>
      </c>
      <c r="K15" s="2"/>
      <c r="M15" s="9">
        <v>98777</v>
      </c>
      <c r="N15" s="9"/>
      <c r="P15" s="8">
        <v>102271</v>
      </c>
    </row>
    <row r="16" spans="7:16" ht="10.5" customHeight="1">
      <c r="G16" s="9"/>
      <c r="H16" s="9"/>
      <c r="J16" s="11"/>
      <c r="K16" s="12"/>
      <c r="M16" s="9"/>
      <c r="N16" s="9"/>
      <c r="P16" s="8"/>
    </row>
    <row r="17" spans="1:16" ht="12.75">
      <c r="A17" t="s">
        <v>5</v>
      </c>
      <c r="B17" s="7"/>
      <c r="G17" s="13">
        <v>-23905</v>
      </c>
      <c r="H17" s="13"/>
      <c r="J17" s="9">
        <v>-16718</v>
      </c>
      <c r="K17" s="2"/>
      <c r="M17" s="13">
        <v>-80087</v>
      </c>
      <c r="N17" s="13"/>
      <c r="P17" s="8">
        <v>-75126</v>
      </c>
    </row>
    <row r="18" spans="7:16" ht="10.5" customHeight="1">
      <c r="G18" s="9"/>
      <c r="H18" s="9"/>
      <c r="J18" s="8"/>
      <c r="K18" s="2"/>
      <c r="M18" s="9"/>
      <c r="N18" s="9"/>
      <c r="P18" s="8"/>
    </row>
    <row r="19" spans="1:17" ht="13.5" thickBot="1">
      <c r="A19" t="s">
        <v>6</v>
      </c>
      <c r="G19" s="14">
        <v>226</v>
      </c>
      <c r="H19" s="14"/>
      <c r="I19" s="15"/>
      <c r="J19" s="16">
        <v>270</v>
      </c>
      <c r="K19" s="17"/>
      <c r="L19" s="15"/>
      <c r="M19" s="14">
        <v>723</v>
      </c>
      <c r="N19" s="14"/>
      <c r="O19" s="15"/>
      <c r="P19" s="16">
        <v>649</v>
      </c>
      <c r="Q19" s="15"/>
    </row>
    <row r="20" spans="7:16" ht="12" customHeight="1">
      <c r="G20" s="9"/>
      <c r="H20" s="9"/>
      <c r="J20" s="8"/>
      <c r="K20" s="2"/>
      <c r="M20" s="9"/>
      <c r="N20" s="9"/>
      <c r="P20" s="8"/>
    </row>
    <row r="21" spans="1:16" ht="12.75">
      <c r="A21" t="s">
        <v>7</v>
      </c>
      <c r="G21" s="9">
        <f>SUM(G15:G19)</f>
        <v>4922</v>
      </c>
      <c r="H21" s="9"/>
      <c r="J21" s="8">
        <f>SUM(J15:J19)</f>
        <v>5479</v>
      </c>
      <c r="K21" s="2"/>
      <c r="M21" s="9">
        <f>SUM(M15:M19)</f>
        <v>19413</v>
      </c>
      <c r="N21" s="9"/>
      <c r="P21" s="8">
        <f>SUM(P15:P19)</f>
        <v>27794</v>
      </c>
    </row>
    <row r="22" spans="7:16" ht="12" customHeight="1">
      <c r="G22" s="9"/>
      <c r="H22" s="9"/>
      <c r="J22" s="8"/>
      <c r="K22" s="2"/>
      <c r="M22" s="9"/>
      <c r="N22" s="9"/>
      <c r="P22" s="8"/>
    </row>
    <row r="23" spans="1:16" ht="12.75">
      <c r="A23" t="s">
        <v>2</v>
      </c>
      <c r="G23" s="9">
        <v>-3</v>
      </c>
      <c r="H23" s="9"/>
      <c r="J23" s="8">
        <v>-14</v>
      </c>
      <c r="K23" s="2"/>
      <c r="M23" s="9">
        <v>-25</v>
      </c>
      <c r="N23" s="9"/>
      <c r="P23" s="8">
        <v>-134</v>
      </c>
    </row>
    <row r="24" spans="7:16" ht="12" customHeight="1">
      <c r="G24" s="9"/>
      <c r="H24" s="9"/>
      <c r="J24" s="8"/>
      <c r="K24" s="2"/>
      <c r="M24" s="9"/>
      <c r="N24" s="9"/>
      <c r="P24" s="8"/>
    </row>
    <row r="25" spans="1:17" ht="12.75">
      <c r="A25" t="s">
        <v>226</v>
      </c>
      <c r="G25" s="117">
        <v>106</v>
      </c>
      <c r="H25" s="111"/>
      <c r="I25" s="18"/>
      <c r="J25" s="118">
        <v>0</v>
      </c>
      <c r="K25" s="155"/>
      <c r="L25" s="118"/>
      <c r="M25" s="118">
        <v>106</v>
      </c>
      <c r="N25" s="111"/>
      <c r="O25" s="118"/>
      <c r="P25" s="118">
        <v>0</v>
      </c>
      <c r="Q25" s="7"/>
    </row>
    <row r="26" spans="7:16" ht="9" customHeight="1">
      <c r="G26" s="9"/>
      <c r="H26" s="9"/>
      <c r="J26" s="8"/>
      <c r="K26" s="2"/>
      <c r="M26" s="9"/>
      <c r="N26" s="9"/>
      <c r="P26" s="8"/>
    </row>
    <row r="27" spans="1:16" ht="12.75">
      <c r="A27" t="s">
        <v>8</v>
      </c>
      <c r="G27" s="9">
        <f>SUM(G21:G25)</f>
        <v>5025</v>
      </c>
      <c r="H27" s="9"/>
      <c r="J27" s="8">
        <f>SUM(J21:J25)</f>
        <v>5465</v>
      </c>
      <c r="K27" s="2"/>
      <c r="M27" s="9">
        <f>SUM(M21:M25)</f>
        <v>19494</v>
      </c>
      <c r="N27" s="9"/>
      <c r="P27" s="8">
        <f>SUM(P21:P25)</f>
        <v>27660</v>
      </c>
    </row>
    <row r="28" spans="7:16" ht="12.75">
      <c r="G28" s="9"/>
      <c r="H28" s="9"/>
      <c r="J28" s="8"/>
      <c r="K28" s="2"/>
      <c r="M28" s="9"/>
      <c r="N28" s="9"/>
      <c r="P28" s="8"/>
    </row>
    <row r="29" spans="1:17" ht="12.75">
      <c r="A29" t="s">
        <v>9</v>
      </c>
      <c r="G29" s="21">
        <v>-1389</v>
      </c>
      <c r="H29" s="21"/>
      <c r="I29" s="18"/>
      <c r="J29" s="19">
        <v>-1272</v>
      </c>
      <c r="K29" s="20"/>
      <c r="L29" s="18"/>
      <c r="M29" s="21">
        <v>-4683</v>
      </c>
      <c r="N29" s="21"/>
      <c r="O29" s="18"/>
      <c r="P29" s="19">
        <v>-6507</v>
      </c>
      <c r="Q29" s="18"/>
    </row>
    <row r="30" spans="7:16" ht="9" customHeight="1">
      <c r="G30" s="9"/>
      <c r="H30" s="9"/>
      <c r="J30" s="8"/>
      <c r="K30" s="2"/>
      <c r="M30" s="9"/>
      <c r="N30" s="9"/>
      <c r="P30" s="8"/>
    </row>
    <row r="31" spans="1:16" ht="12.75">
      <c r="A31" t="s">
        <v>11</v>
      </c>
      <c r="G31" s="9">
        <f>SUM(G27:G29)</f>
        <v>3636</v>
      </c>
      <c r="H31" s="9"/>
      <c r="J31" s="8">
        <f>+J27+J29</f>
        <v>4193</v>
      </c>
      <c r="K31" s="2"/>
      <c r="M31" s="9">
        <f>+M27+M29</f>
        <v>14811</v>
      </c>
      <c r="N31" s="9"/>
      <c r="P31" s="8">
        <f>+P27+P29</f>
        <v>21153</v>
      </c>
    </row>
    <row r="32" spans="7:16" ht="12.75">
      <c r="G32" s="9"/>
      <c r="H32" s="9"/>
      <c r="J32" s="8"/>
      <c r="K32" s="2"/>
      <c r="M32" s="9"/>
      <c r="N32" s="9"/>
      <c r="P32" s="8"/>
    </row>
    <row r="33" spans="1:17" ht="12.75">
      <c r="A33" t="s">
        <v>12</v>
      </c>
      <c r="G33" s="96" t="s">
        <v>156</v>
      </c>
      <c r="H33" s="89"/>
      <c r="I33" s="87"/>
      <c r="J33" s="96" t="s">
        <v>156</v>
      </c>
      <c r="K33" s="88"/>
      <c r="L33" s="87"/>
      <c r="M33" s="96" t="s">
        <v>157</v>
      </c>
      <c r="N33" s="89"/>
      <c r="O33" s="87"/>
      <c r="P33" s="96" t="s">
        <v>156</v>
      </c>
      <c r="Q33" s="18"/>
    </row>
    <row r="34" spans="7:16" ht="10.5" customHeight="1">
      <c r="G34" s="9"/>
      <c r="H34" s="9"/>
      <c r="J34" s="8"/>
      <c r="K34" s="2"/>
      <c r="M34" s="9"/>
      <c r="N34" s="9"/>
      <c r="P34" s="8"/>
    </row>
    <row r="35" spans="1:17" ht="13.5" thickBot="1">
      <c r="A35" t="s">
        <v>13</v>
      </c>
      <c r="G35" s="22">
        <f>SUM(G30:G33)</f>
        <v>3636</v>
      </c>
      <c r="H35" s="22"/>
      <c r="I35" s="23"/>
      <c r="J35" s="24">
        <f>SUM(J31:J33)</f>
        <v>4193</v>
      </c>
      <c r="K35" s="25"/>
      <c r="L35" s="23"/>
      <c r="M35" s="22">
        <f>SUM(M31:M33)</f>
        <v>14811</v>
      </c>
      <c r="N35" s="22"/>
      <c r="O35" s="23"/>
      <c r="P35" s="24">
        <f>SUM(P31:P33)</f>
        <v>21153</v>
      </c>
      <c r="Q35" s="23"/>
    </row>
    <row r="36" spans="7:16" ht="13.5" thickTop="1">
      <c r="G36" s="9"/>
      <c r="H36" s="9"/>
      <c r="J36" s="8"/>
      <c r="K36" s="2"/>
      <c r="M36" s="9"/>
      <c r="N36" s="9"/>
      <c r="P36" s="8"/>
    </row>
    <row r="37" spans="7:16" ht="12.75" customHeight="1">
      <c r="G37" s="8" t="s">
        <v>15</v>
      </c>
      <c r="H37" s="9"/>
      <c r="J37" s="8" t="s">
        <v>15</v>
      </c>
      <c r="K37" s="12"/>
      <c r="M37" s="2" t="s">
        <v>15</v>
      </c>
      <c r="P37" s="2" t="s">
        <v>15</v>
      </c>
    </row>
    <row r="38" spans="1:11" ht="12.75">
      <c r="A38" t="s">
        <v>14</v>
      </c>
      <c r="G38" s="9"/>
      <c r="H38" s="9"/>
      <c r="J38" s="12"/>
      <c r="K38" s="12"/>
    </row>
    <row r="39" spans="1:17" ht="12.75">
      <c r="A39" s="7" t="s">
        <v>10</v>
      </c>
      <c r="B39" t="s">
        <v>16</v>
      </c>
      <c r="G39" s="147">
        <v>3.69</v>
      </c>
      <c r="H39" s="9"/>
      <c r="J39" s="146">
        <v>4.3</v>
      </c>
      <c r="K39" s="129"/>
      <c r="M39" s="148">
        <v>15.06</v>
      </c>
      <c r="P39" s="146">
        <v>21.9</v>
      </c>
      <c r="Q39" s="128"/>
    </row>
    <row r="40" spans="1:17" ht="12.75">
      <c r="A40" s="7" t="s">
        <v>10</v>
      </c>
      <c r="B40" t="s">
        <v>332</v>
      </c>
      <c r="G40" s="173" t="s">
        <v>325</v>
      </c>
      <c r="H40" s="9"/>
      <c r="J40" s="146">
        <v>4.3</v>
      </c>
      <c r="K40" s="129"/>
      <c r="M40" s="172" t="s">
        <v>325</v>
      </c>
      <c r="P40" s="146">
        <v>21.84</v>
      </c>
      <c r="Q40" s="128"/>
    </row>
    <row r="41" spans="7:11" ht="9" customHeight="1">
      <c r="G41" s="9"/>
      <c r="H41" s="9"/>
      <c r="J41" s="12"/>
      <c r="K41" s="12"/>
    </row>
    <row r="44" ht="12.75">
      <c r="A44" s="26"/>
    </row>
    <row r="45" ht="12.75">
      <c r="A45" t="s">
        <v>17</v>
      </c>
    </row>
    <row r="46" ht="12.75">
      <c r="A46" t="s">
        <v>227</v>
      </c>
    </row>
  </sheetData>
  <mergeCells count="6">
    <mergeCell ref="A2:E2"/>
    <mergeCell ref="F2:J2"/>
    <mergeCell ref="G10:J10"/>
    <mergeCell ref="M10:Q10"/>
    <mergeCell ref="G9:J9"/>
    <mergeCell ref="M9:P9"/>
  </mergeCells>
  <printOptions/>
  <pageMargins left="0.6" right="0" top="1" bottom="1" header="0.5" footer="0.5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workbookViewId="0" topLeftCell="A39">
      <selection activeCell="A40" sqref="A40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.7109375" style="0" customWidth="1"/>
    <col min="7" max="7" width="13.140625" style="0" customWidth="1"/>
    <col min="8" max="8" width="10.8515625" style="0" customWidth="1"/>
    <col min="9" max="9" width="4.57421875" style="0" customWidth="1"/>
    <col min="10" max="10" width="10.8515625" style="0" customWidth="1"/>
    <col min="11" max="11" width="8.421875" style="0" customWidth="1"/>
  </cols>
  <sheetData>
    <row r="2" ht="20.25">
      <c r="A2" s="41" t="s">
        <v>0</v>
      </c>
    </row>
    <row r="3" ht="12" customHeight="1">
      <c r="A3" t="s">
        <v>146</v>
      </c>
    </row>
    <row r="4" ht="7.5" customHeight="1"/>
    <row r="5" ht="12.75">
      <c r="A5" t="s">
        <v>266</v>
      </c>
    </row>
    <row r="6" ht="6" customHeight="1"/>
    <row r="7" ht="15.75">
      <c r="A7" s="28" t="s">
        <v>173</v>
      </c>
    </row>
    <row r="8" ht="15.75">
      <c r="A8" s="28"/>
    </row>
    <row r="9" spans="8:10" ht="12.75">
      <c r="H9" s="4" t="s">
        <v>18</v>
      </c>
      <c r="J9" s="4" t="s">
        <v>19</v>
      </c>
    </row>
    <row r="10" spans="8:10" ht="12.75">
      <c r="H10" s="29" t="s">
        <v>267</v>
      </c>
      <c r="J10" s="29" t="s">
        <v>199</v>
      </c>
    </row>
    <row r="11" spans="8:10" ht="12.75">
      <c r="H11" s="4" t="s">
        <v>1</v>
      </c>
      <c r="J11" s="4" t="s">
        <v>1</v>
      </c>
    </row>
    <row r="12" ht="12.75">
      <c r="A12" s="3" t="s">
        <v>29</v>
      </c>
    </row>
    <row r="13" spans="1:10" ht="12.75">
      <c r="A13" t="s">
        <v>20</v>
      </c>
      <c r="C13" s="3"/>
      <c r="H13" s="90">
        <v>81015</v>
      </c>
      <c r="J13" s="30">
        <v>74780</v>
      </c>
    </row>
    <row r="14" spans="1:10" ht="12.75">
      <c r="A14" t="s">
        <v>200</v>
      </c>
      <c r="C14" s="3"/>
      <c r="H14" s="119">
        <v>86</v>
      </c>
      <c r="I14" s="7"/>
      <c r="J14" s="120">
        <v>0</v>
      </c>
    </row>
    <row r="15" spans="1:10" ht="12.75">
      <c r="A15" s="7"/>
      <c r="C15" s="3"/>
      <c r="H15" s="38">
        <f>SUM(H13:H14)</f>
        <v>81101</v>
      </c>
      <c r="J15" s="38">
        <f>SUM(J13:J13)</f>
        <v>74780</v>
      </c>
    </row>
    <row r="16" spans="8:10" ht="10.5" customHeight="1">
      <c r="H16" s="90"/>
      <c r="J16" s="27"/>
    </row>
    <row r="17" spans="1:10" ht="12.75">
      <c r="A17" s="3" t="s">
        <v>21</v>
      </c>
      <c r="H17" s="80"/>
      <c r="J17" s="33"/>
    </row>
    <row r="18" spans="1:10" ht="12.75">
      <c r="A18" t="s">
        <v>23</v>
      </c>
      <c r="C18" s="7"/>
      <c r="H18" s="80">
        <v>22048</v>
      </c>
      <c r="J18" s="32">
        <v>22611</v>
      </c>
    </row>
    <row r="19" spans="1:10" ht="12.75">
      <c r="A19" s="37" t="s">
        <v>138</v>
      </c>
      <c r="H19" s="80">
        <v>37189</v>
      </c>
      <c r="J19" s="80">
        <v>29745</v>
      </c>
    </row>
    <row r="20" spans="1:10" ht="12.75">
      <c r="A20" t="s">
        <v>22</v>
      </c>
      <c r="H20" s="80">
        <v>476</v>
      </c>
      <c r="J20" s="32">
        <v>1504</v>
      </c>
    </row>
    <row r="21" spans="1:10" ht="12.75">
      <c r="A21" t="s">
        <v>223</v>
      </c>
      <c r="H21" s="80">
        <v>3537</v>
      </c>
      <c r="J21" s="80">
        <v>1596</v>
      </c>
    </row>
    <row r="22" spans="1:10" ht="12.75">
      <c r="A22" t="s">
        <v>201</v>
      </c>
      <c r="H22" s="80">
        <v>443</v>
      </c>
      <c r="J22" s="121">
        <v>498</v>
      </c>
    </row>
    <row r="23" spans="1:10" ht="12.75">
      <c r="A23" t="s">
        <v>160</v>
      </c>
      <c r="H23" s="80">
        <v>40115</v>
      </c>
      <c r="J23" s="32">
        <v>39299</v>
      </c>
    </row>
    <row r="24" spans="1:10" ht="12.75">
      <c r="A24" t="s">
        <v>171</v>
      </c>
      <c r="C24" s="7"/>
      <c r="H24" s="80">
        <v>2945</v>
      </c>
      <c r="J24" s="32">
        <v>3504</v>
      </c>
    </row>
    <row r="25" spans="8:10" ht="12.75">
      <c r="H25" s="91">
        <f>SUM(H18:H24)</f>
        <v>106753</v>
      </c>
      <c r="J25" s="35">
        <f>SUM(J18:J24)</f>
        <v>98757</v>
      </c>
    </row>
    <row r="26" spans="1:10" ht="12.75">
      <c r="A26" s="3" t="s">
        <v>30</v>
      </c>
      <c r="H26" s="80"/>
      <c r="J26" s="32"/>
    </row>
    <row r="27" spans="1:10" ht="12.75">
      <c r="A27" t="s">
        <v>139</v>
      </c>
      <c r="C27" s="7"/>
      <c r="H27" s="80">
        <v>7699</v>
      </c>
      <c r="J27" s="32">
        <v>5354</v>
      </c>
    </row>
    <row r="28" spans="1:10" ht="12.75">
      <c r="A28" t="s">
        <v>24</v>
      </c>
      <c r="C28" s="7"/>
      <c r="H28" s="130">
        <v>132</v>
      </c>
      <c r="J28" s="145">
        <v>0</v>
      </c>
    </row>
    <row r="29" spans="1:10" ht="12.75">
      <c r="A29" t="s">
        <v>158</v>
      </c>
      <c r="C29" s="7"/>
      <c r="H29" s="80">
        <v>192</v>
      </c>
      <c r="J29" s="32">
        <v>957</v>
      </c>
    </row>
    <row r="30" spans="1:10" ht="12.75">
      <c r="A30" t="s">
        <v>140</v>
      </c>
      <c r="C30" s="7"/>
      <c r="H30" s="149">
        <v>0</v>
      </c>
      <c r="J30" s="34">
        <v>24</v>
      </c>
    </row>
    <row r="31" spans="8:10" ht="12.75">
      <c r="H31" s="91">
        <f>SUM(H27:H30)</f>
        <v>8023</v>
      </c>
      <c r="J31" s="35">
        <f>SUM(J27:J30)</f>
        <v>6335</v>
      </c>
    </row>
    <row r="32" spans="8:10" ht="12.75">
      <c r="H32" s="80"/>
      <c r="J32" s="32"/>
    </row>
    <row r="33" spans="1:10" ht="12.75">
      <c r="A33" s="3" t="s">
        <v>25</v>
      </c>
      <c r="H33" s="92">
        <f>+H25-H31</f>
        <v>98730</v>
      </c>
      <c r="J33" s="36">
        <f>+J25-J31</f>
        <v>92422</v>
      </c>
    </row>
    <row r="34" spans="8:10" ht="12.75">
      <c r="H34" s="80"/>
      <c r="J34" s="32"/>
    </row>
    <row r="35" spans="1:10" ht="12.75">
      <c r="A35" s="3" t="s">
        <v>31</v>
      </c>
      <c r="H35" s="80"/>
      <c r="J35" s="32"/>
    </row>
    <row r="36" spans="1:10" ht="12.75">
      <c r="A36" s="37" t="s">
        <v>28</v>
      </c>
      <c r="H36" s="90">
        <v>8147</v>
      </c>
      <c r="J36" s="30">
        <v>6878</v>
      </c>
    </row>
    <row r="37" spans="1:10" ht="12.75">
      <c r="A37" s="37"/>
      <c r="H37" s="91">
        <f>SUM(H36:H36)</f>
        <v>8147</v>
      </c>
      <c r="J37" s="35">
        <f>SUM(J36:J36)</f>
        <v>6878</v>
      </c>
    </row>
    <row r="38" spans="1:10" ht="12.75">
      <c r="A38" s="37"/>
      <c r="H38" s="90"/>
      <c r="J38" s="30"/>
    </row>
    <row r="39" spans="1:10" ht="13.5" thickBot="1">
      <c r="A39" s="37"/>
      <c r="H39" s="93">
        <f>+H15+H33-H37</f>
        <v>171684</v>
      </c>
      <c r="J39" s="39">
        <f>+J15+J33-J37</f>
        <v>160324</v>
      </c>
    </row>
    <row r="40" spans="1:10" ht="12.75">
      <c r="A40" s="3"/>
      <c r="H40" s="90"/>
      <c r="J40" s="30"/>
    </row>
    <row r="41" spans="1:10" ht="12.75">
      <c r="A41" s="3" t="s">
        <v>32</v>
      </c>
      <c r="C41" s="3"/>
      <c r="D41" s="3"/>
      <c r="H41" s="90"/>
      <c r="J41" s="30"/>
    </row>
    <row r="42" spans="1:10" ht="12.75">
      <c r="A42" t="s">
        <v>26</v>
      </c>
      <c r="C42" s="3"/>
      <c r="D42" s="3"/>
      <c r="H42" s="90">
        <v>98560</v>
      </c>
      <c r="J42" s="30">
        <v>97957</v>
      </c>
    </row>
    <row r="43" spans="1:10" ht="12.75">
      <c r="A43" t="s">
        <v>27</v>
      </c>
      <c r="C43" s="7"/>
      <c r="H43" s="90">
        <v>7208</v>
      </c>
      <c r="J43" s="30">
        <v>6292</v>
      </c>
    </row>
    <row r="44" spans="1:10" ht="12.75">
      <c r="A44" t="s">
        <v>141</v>
      </c>
      <c r="C44" s="7"/>
      <c r="H44" s="94">
        <v>1322</v>
      </c>
      <c r="J44" s="31">
        <v>1327</v>
      </c>
    </row>
    <row r="45" spans="1:10" ht="12.75">
      <c r="A45" t="s">
        <v>142</v>
      </c>
      <c r="C45" s="7"/>
      <c r="H45" s="94">
        <v>64594</v>
      </c>
      <c r="J45" s="31">
        <v>54748</v>
      </c>
    </row>
    <row r="46" spans="8:10" ht="13.5" thickBot="1">
      <c r="H46" s="95">
        <f>SUM(H42:H45)</f>
        <v>171684</v>
      </c>
      <c r="J46" s="40">
        <f>SUM(J42:J45)</f>
        <v>160324</v>
      </c>
    </row>
    <row r="47" spans="8:10" ht="12.75">
      <c r="H47" s="32"/>
      <c r="J47" s="32"/>
    </row>
    <row r="48" spans="1:10" ht="12.75">
      <c r="A48" t="s">
        <v>191</v>
      </c>
      <c r="H48" s="33">
        <v>1.74</v>
      </c>
      <c r="J48" s="33">
        <v>1.64</v>
      </c>
    </row>
    <row r="49" spans="8:10" ht="12.75">
      <c r="H49" s="32"/>
      <c r="J49" s="32"/>
    </row>
    <row r="50" spans="1:10" ht="12.75">
      <c r="A50" t="s">
        <v>33</v>
      </c>
      <c r="J50" s="27"/>
    </row>
    <row r="51" spans="1:10" ht="12.75">
      <c r="A51" t="s">
        <v>228</v>
      </c>
      <c r="J51" s="27"/>
    </row>
    <row r="52" ht="12.75">
      <c r="J52" s="27"/>
    </row>
  </sheetData>
  <printOptions/>
  <pageMargins left="1.5" right="0.75" top="1" bottom="0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A5" sqref="A5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0.00390625" style="0" customWidth="1"/>
    <col min="4" max="4" width="8.140625" style="0" customWidth="1"/>
    <col min="5" max="6" width="11.28125" style="0" customWidth="1"/>
    <col min="7" max="7" width="0.85546875" style="0" customWidth="1"/>
    <col min="8" max="8" width="9.28125" style="0" bestFit="1" customWidth="1"/>
    <col min="9" max="9" width="10.140625" style="0" customWidth="1"/>
    <col min="10" max="10" width="0.9921875" style="0" customWidth="1"/>
    <col min="11" max="11" width="1.28515625" style="0" customWidth="1"/>
    <col min="12" max="12" width="11.140625" style="0" customWidth="1"/>
    <col min="13" max="13" width="1.28515625" style="0" customWidth="1"/>
    <col min="14" max="14" width="12.140625" style="0" customWidth="1"/>
    <col min="15" max="15" width="0.71875" style="0" customWidth="1"/>
  </cols>
  <sheetData>
    <row r="1" ht="20.25">
      <c r="A1" s="46" t="s">
        <v>37</v>
      </c>
    </row>
    <row r="2" ht="12.75">
      <c r="A2" t="s">
        <v>146</v>
      </c>
    </row>
    <row r="3" ht="6.75" customHeight="1"/>
    <row r="4" ht="12.75">
      <c r="A4" s="37" t="s">
        <v>266</v>
      </c>
    </row>
    <row r="5" ht="7.5" customHeight="1">
      <c r="A5" s="28"/>
    </row>
    <row r="6" ht="15.75">
      <c r="A6" s="28" t="s">
        <v>149</v>
      </c>
    </row>
    <row r="7" ht="15.75">
      <c r="A7" s="28"/>
    </row>
    <row r="9" spans="5:7" ht="12.75">
      <c r="E9" s="177" t="s">
        <v>38</v>
      </c>
      <c r="F9" s="177"/>
      <c r="G9" s="4"/>
    </row>
    <row r="10" spans="5:11" ht="12.75">
      <c r="E10" s="177" t="s">
        <v>39</v>
      </c>
      <c r="F10" s="177"/>
      <c r="G10" s="4"/>
      <c r="H10" s="177" t="s">
        <v>40</v>
      </c>
      <c r="I10" s="177"/>
      <c r="J10" s="4"/>
      <c r="K10" s="4"/>
    </row>
    <row r="11" spans="5:13" ht="12.75">
      <c r="E11" s="178" t="s">
        <v>41</v>
      </c>
      <c r="F11" s="178"/>
      <c r="G11" s="44"/>
      <c r="H11" s="178" t="s">
        <v>42</v>
      </c>
      <c r="I11" s="178"/>
      <c r="J11" s="44"/>
      <c r="K11" s="108"/>
      <c r="L11" s="45" t="s">
        <v>42</v>
      </c>
      <c r="M11" s="45"/>
    </row>
    <row r="12" spans="9:11" ht="12.75">
      <c r="I12" s="2" t="s">
        <v>44</v>
      </c>
      <c r="J12" s="2"/>
      <c r="K12" s="26"/>
    </row>
    <row r="13" spans="5:13" ht="12.75">
      <c r="E13" s="2" t="s">
        <v>45</v>
      </c>
      <c r="F13" s="2" t="s">
        <v>46</v>
      </c>
      <c r="G13" s="2"/>
      <c r="H13" s="2" t="s">
        <v>43</v>
      </c>
      <c r="I13" s="2" t="s">
        <v>47</v>
      </c>
      <c r="J13" s="2"/>
      <c r="K13" s="26"/>
      <c r="L13" s="2" t="s">
        <v>48</v>
      </c>
      <c r="M13" s="2"/>
    </row>
    <row r="14" spans="5:14" ht="12.75">
      <c r="E14" s="2" t="s">
        <v>49</v>
      </c>
      <c r="F14" s="2" t="s">
        <v>50</v>
      </c>
      <c r="G14" s="2"/>
      <c r="H14" s="2" t="s">
        <v>51</v>
      </c>
      <c r="I14" s="2" t="s">
        <v>177</v>
      </c>
      <c r="J14" s="2"/>
      <c r="K14" s="26"/>
      <c r="L14" s="2" t="s">
        <v>52</v>
      </c>
      <c r="M14" s="2"/>
      <c r="N14" s="2" t="s">
        <v>53</v>
      </c>
    </row>
    <row r="15" spans="5:14" ht="12.75">
      <c r="E15" s="81" t="s">
        <v>143</v>
      </c>
      <c r="F15" s="2" t="s">
        <v>1</v>
      </c>
      <c r="G15" s="2"/>
      <c r="H15" s="2" t="s">
        <v>1</v>
      </c>
      <c r="I15" s="2" t="s">
        <v>1</v>
      </c>
      <c r="J15" s="2"/>
      <c r="K15" s="26"/>
      <c r="L15" s="2" t="s">
        <v>1</v>
      </c>
      <c r="M15" s="2"/>
      <c r="N15" s="2" t="s">
        <v>1</v>
      </c>
    </row>
    <row r="17" ht="12.75">
      <c r="A17" s="3" t="s">
        <v>271</v>
      </c>
    </row>
    <row r="18" spans="1:14" ht="12.75">
      <c r="A18" t="s">
        <v>230</v>
      </c>
      <c r="E18" s="138">
        <v>97957</v>
      </c>
      <c r="F18" s="138">
        <v>97957</v>
      </c>
      <c r="G18" s="138"/>
      <c r="H18" s="138">
        <v>6292</v>
      </c>
      <c r="I18" s="138">
        <v>1327</v>
      </c>
      <c r="J18" s="138"/>
      <c r="K18" s="138"/>
      <c r="L18" s="138">
        <v>54748</v>
      </c>
      <c r="M18" s="138"/>
      <c r="N18" s="9">
        <f>+L18+I18+H18+F18</f>
        <v>160324</v>
      </c>
    </row>
    <row r="19" spans="1:14" ht="12.75">
      <c r="A19" t="s">
        <v>294</v>
      </c>
      <c r="E19" s="97" t="s">
        <v>156</v>
      </c>
      <c r="F19" s="97" t="s">
        <v>156</v>
      </c>
      <c r="G19" s="97"/>
      <c r="H19" s="97" t="s">
        <v>156</v>
      </c>
      <c r="I19" s="97" t="s">
        <v>156</v>
      </c>
      <c r="J19" s="97"/>
      <c r="K19" s="9"/>
      <c r="L19" s="9">
        <v>14811</v>
      </c>
      <c r="M19" s="9"/>
      <c r="N19" s="9">
        <f>+L19</f>
        <v>14811</v>
      </c>
    </row>
    <row r="20" spans="1:14" ht="12.75">
      <c r="A20" t="s">
        <v>221</v>
      </c>
      <c r="E20" s="97"/>
      <c r="F20" s="97"/>
      <c r="G20" s="97"/>
      <c r="H20" s="97"/>
      <c r="I20" s="97"/>
      <c r="J20" s="97"/>
      <c r="K20" s="9"/>
      <c r="L20" s="9"/>
      <c r="M20" s="9"/>
      <c r="N20" s="9"/>
    </row>
    <row r="21" spans="2:14" ht="12.75">
      <c r="B21" t="s">
        <v>256</v>
      </c>
      <c r="E21" s="156">
        <v>0</v>
      </c>
      <c r="F21" s="156">
        <v>0</v>
      </c>
      <c r="G21" s="156"/>
      <c r="H21" s="156">
        <v>0</v>
      </c>
      <c r="I21" s="156">
        <v>0</v>
      </c>
      <c r="J21" s="97"/>
      <c r="K21" s="9"/>
      <c r="L21" s="9">
        <v>-4965</v>
      </c>
      <c r="M21" s="9"/>
      <c r="N21" s="9">
        <f>+L21</f>
        <v>-4965</v>
      </c>
    </row>
    <row r="22" spans="1:14" ht="12.75">
      <c r="A22" t="s">
        <v>54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2:14" ht="12.75">
      <c r="B23" t="s">
        <v>55</v>
      </c>
      <c r="E23" s="9">
        <v>603</v>
      </c>
      <c r="F23" s="9">
        <v>603</v>
      </c>
      <c r="G23" s="9"/>
      <c r="H23" s="9">
        <v>916</v>
      </c>
      <c r="I23" s="97" t="s">
        <v>156</v>
      </c>
      <c r="J23" s="97"/>
      <c r="K23" s="9"/>
      <c r="L23" s="97" t="s">
        <v>156</v>
      </c>
      <c r="M23" s="106"/>
      <c r="N23" s="9">
        <f>+L23+I23+H23+F23</f>
        <v>1519</v>
      </c>
    </row>
    <row r="24" spans="1:14" ht="12.75">
      <c r="A24" t="s">
        <v>295</v>
      </c>
      <c r="E24" s="135"/>
      <c r="F24" s="136"/>
      <c r="G24" s="136"/>
      <c r="H24" s="136"/>
      <c r="I24" s="161"/>
      <c r="J24" s="161"/>
      <c r="K24" s="136"/>
      <c r="L24" s="161"/>
      <c r="M24" s="162"/>
      <c r="N24" s="137"/>
    </row>
    <row r="25" spans="2:14" ht="12.75">
      <c r="B25" t="s">
        <v>296</v>
      </c>
      <c r="E25" s="144">
        <v>0</v>
      </c>
      <c r="F25" s="117">
        <v>0</v>
      </c>
      <c r="G25" s="117"/>
      <c r="H25" s="117">
        <v>0</v>
      </c>
      <c r="I25" s="163">
        <v>-5</v>
      </c>
      <c r="J25" s="163"/>
      <c r="K25" s="21"/>
      <c r="L25" s="165">
        <v>0</v>
      </c>
      <c r="M25" s="164"/>
      <c r="N25" s="140">
        <f>+L25+I25+H25+F25</f>
        <v>-5</v>
      </c>
    </row>
    <row r="26" spans="1:14" ht="12.75">
      <c r="A26" t="s">
        <v>297</v>
      </c>
      <c r="E26" s="103"/>
      <c r="F26" s="103"/>
      <c r="G26" s="103"/>
      <c r="H26" s="103"/>
      <c r="I26" s="97"/>
      <c r="J26" s="97"/>
      <c r="K26" s="9"/>
      <c r="L26" s="166"/>
      <c r="M26" s="106"/>
      <c r="N26" s="9"/>
    </row>
    <row r="27" spans="2:14" ht="12.75">
      <c r="B27" t="s">
        <v>298</v>
      </c>
      <c r="E27" s="103">
        <v>0</v>
      </c>
      <c r="F27" s="103">
        <v>0</v>
      </c>
      <c r="G27" s="103"/>
      <c r="H27" s="103">
        <v>0</v>
      </c>
      <c r="I27" s="97">
        <v>-5</v>
      </c>
      <c r="J27" s="97"/>
      <c r="K27" s="9"/>
      <c r="L27" s="166">
        <v>0</v>
      </c>
      <c r="M27" s="106"/>
      <c r="N27" s="138">
        <f>+L27+I27+H27+F27</f>
        <v>-5</v>
      </c>
    </row>
    <row r="28" spans="1:14" ht="9" customHeight="1" thickBot="1">
      <c r="A28" s="3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3.5" thickBot="1">
      <c r="A29" t="s">
        <v>272</v>
      </c>
      <c r="E29" s="22">
        <f>SUM(E18:E23)+E27</f>
        <v>98560</v>
      </c>
      <c r="F29" s="22">
        <f>SUM(F18:F23)+F27</f>
        <v>98560</v>
      </c>
      <c r="G29" s="22"/>
      <c r="H29" s="22">
        <f>SUM(H18:H23)+H27</f>
        <v>7208</v>
      </c>
      <c r="I29" s="22">
        <f>SUM(I18:I23)+I27</f>
        <v>1322</v>
      </c>
      <c r="J29" s="22"/>
      <c r="K29" s="22"/>
      <c r="L29" s="22">
        <f>SUM(L18:L23)+L27</f>
        <v>64594</v>
      </c>
      <c r="M29" s="22"/>
      <c r="N29" s="22">
        <f>SUM(N18:N23)+N27</f>
        <v>171684</v>
      </c>
    </row>
    <row r="30" ht="13.5" thickTop="1">
      <c r="A30" s="3"/>
    </row>
    <row r="31" ht="12.75">
      <c r="A31" s="3" t="s">
        <v>270</v>
      </c>
    </row>
    <row r="32" ht="12.75">
      <c r="A32" s="37" t="s">
        <v>224</v>
      </c>
    </row>
    <row r="33" spans="1:14" ht="12.75">
      <c r="A33" s="7" t="s">
        <v>10</v>
      </c>
      <c r="B33" t="s">
        <v>147</v>
      </c>
      <c r="E33" s="135">
        <v>62742</v>
      </c>
      <c r="F33" s="136">
        <v>62742</v>
      </c>
      <c r="G33" s="136"/>
      <c r="H33" s="136">
        <v>1597</v>
      </c>
      <c r="I33" s="136">
        <v>1847</v>
      </c>
      <c r="J33" s="136"/>
      <c r="K33" s="136"/>
      <c r="L33" s="136">
        <v>68217</v>
      </c>
      <c r="M33" s="136"/>
      <c r="N33" s="137">
        <f>+L33+I33+H33+F33</f>
        <v>134403</v>
      </c>
    </row>
    <row r="34" spans="1:14" ht="12.75">
      <c r="A34" s="7" t="s">
        <v>10</v>
      </c>
      <c r="B34" t="s">
        <v>220</v>
      </c>
      <c r="E34" s="143"/>
      <c r="F34" s="141"/>
      <c r="G34" s="141"/>
      <c r="H34" s="141"/>
      <c r="I34" s="142"/>
      <c r="J34" s="138"/>
      <c r="K34" s="138"/>
      <c r="L34" s="138"/>
      <c r="M34" s="138"/>
      <c r="N34" s="139"/>
    </row>
    <row r="35" spans="1:14" ht="12.75">
      <c r="A35" s="7"/>
      <c r="B35" s="7" t="s">
        <v>335</v>
      </c>
      <c r="E35" s="144">
        <v>0</v>
      </c>
      <c r="F35" s="117">
        <v>0</v>
      </c>
      <c r="G35" s="117"/>
      <c r="H35" s="117">
        <v>0</v>
      </c>
      <c r="I35" s="134">
        <v>-520</v>
      </c>
      <c r="J35" s="21"/>
      <c r="K35" s="21"/>
      <c r="L35" s="21">
        <v>-37</v>
      </c>
      <c r="M35" s="21"/>
      <c r="N35" s="140">
        <f>+L35+I35</f>
        <v>-557</v>
      </c>
    </row>
    <row r="36" spans="1:14" ht="12.75">
      <c r="A36" t="s">
        <v>174</v>
      </c>
      <c r="E36" s="9">
        <f>SUM(E33:E35)</f>
        <v>62742</v>
      </c>
      <c r="F36" s="9">
        <f>SUM(F33:F35)</f>
        <v>62742</v>
      </c>
      <c r="G36" s="9"/>
      <c r="H36" s="9">
        <f>SUM(H33:H35)</f>
        <v>1597</v>
      </c>
      <c r="I36" s="9">
        <f>SUM(I33:I35)</f>
        <v>1327</v>
      </c>
      <c r="J36" s="9"/>
      <c r="K36" s="9"/>
      <c r="L36" s="9">
        <f>SUM(L33:L35)</f>
        <v>68180</v>
      </c>
      <c r="M36" s="9"/>
      <c r="N36" s="9">
        <f>SUM(N33:N35)</f>
        <v>133846</v>
      </c>
    </row>
    <row r="37" spans="1:14" ht="12.75">
      <c r="A37" t="s">
        <v>294</v>
      </c>
      <c r="E37" s="103">
        <v>0</v>
      </c>
      <c r="F37" s="103">
        <v>0</v>
      </c>
      <c r="G37" s="103"/>
      <c r="H37" s="103">
        <v>0</v>
      </c>
      <c r="I37" s="103">
        <v>0</v>
      </c>
      <c r="J37" s="9"/>
      <c r="K37" s="9"/>
      <c r="L37" s="9">
        <v>21153</v>
      </c>
      <c r="M37" s="9"/>
      <c r="N37" s="138">
        <f>+L37+I37</f>
        <v>21153</v>
      </c>
    </row>
    <row r="38" spans="1:14" ht="12.75">
      <c r="A38" t="s">
        <v>221</v>
      </c>
      <c r="E38" s="103"/>
      <c r="F38" s="103"/>
      <c r="G38" s="103"/>
      <c r="H38" s="103"/>
      <c r="I38" s="9"/>
      <c r="J38" s="9"/>
      <c r="K38" s="9"/>
      <c r="L38" s="9"/>
      <c r="M38" s="9"/>
      <c r="N38" s="9"/>
    </row>
    <row r="39" spans="2:14" ht="12.75">
      <c r="B39" t="s">
        <v>198</v>
      </c>
      <c r="E39" s="103">
        <v>0</v>
      </c>
      <c r="F39" s="103">
        <v>0</v>
      </c>
      <c r="G39" s="103"/>
      <c r="H39" s="103">
        <v>0</v>
      </c>
      <c r="I39" s="103">
        <v>0</v>
      </c>
      <c r="J39" s="9"/>
      <c r="K39" s="9"/>
      <c r="L39" s="9">
        <v>-2318</v>
      </c>
      <c r="M39" s="9"/>
      <c r="N39" s="9">
        <f>+L39+I39+H39+F39</f>
        <v>-2318</v>
      </c>
    </row>
    <row r="40" spans="1:14" ht="12.75">
      <c r="A40" t="s">
        <v>222</v>
      </c>
      <c r="E40" s="9"/>
      <c r="F40" s="9"/>
      <c r="G40" s="9"/>
      <c r="H40" s="9"/>
      <c r="I40" s="103"/>
      <c r="J40" s="9"/>
      <c r="K40" s="9"/>
      <c r="L40" s="9"/>
      <c r="M40" s="9"/>
      <c r="N40" s="9"/>
    </row>
    <row r="41" spans="2:14" ht="12.75">
      <c r="B41" t="s">
        <v>55</v>
      </c>
      <c r="E41" s="9">
        <v>2948</v>
      </c>
      <c r="F41" s="9">
        <v>2948</v>
      </c>
      <c r="G41" s="9"/>
      <c r="H41" s="9">
        <v>4695</v>
      </c>
      <c r="I41" s="103">
        <v>0</v>
      </c>
      <c r="J41" s="9"/>
      <c r="K41" s="9"/>
      <c r="L41" s="103">
        <v>0</v>
      </c>
      <c r="M41" s="9"/>
      <c r="N41" s="9">
        <f>+L41+I41+H41+F41</f>
        <v>7643</v>
      </c>
    </row>
    <row r="42" spans="2:14" ht="13.5" thickBot="1">
      <c r="B42" t="s">
        <v>197</v>
      </c>
      <c r="E42" s="157">
        <v>32267</v>
      </c>
      <c r="F42" s="157">
        <v>32267</v>
      </c>
      <c r="G42" s="157"/>
      <c r="H42" s="157">
        <v>0</v>
      </c>
      <c r="I42" s="157">
        <v>0</v>
      </c>
      <c r="J42" s="14"/>
      <c r="K42" s="14"/>
      <c r="L42" s="157">
        <v>-32267</v>
      </c>
      <c r="M42" s="14"/>
      <c r="N42" s="157">
        <f>+L42+I42+H42+F42</f>
        <v>0</v>
      </c>
    </row>
    <row r="43" spans="1:14" ht="13.5" thickBot="1">
      <c r="A43" t="s">
        <v>269</v>
      </c>
      <c r="E43" s="22">
        <f>SUM(E36:E42)</f>
        <v>97957</v>
      </c>
      <c r="F43" s="22">
        <f>SUM(F36:F42)</f>
        <v>97957</v>
      </c>
      <c r="G43" s="22"/>
      <c r="H43" s="22">
        <f>SUM(H36:H42)</f>
        <v>6292</v>
      </c>
      <c r="I43" s="22">
        <f>SUM(I36:I42)</f>
        <v>1327</v>
      </c>
      <c r="J43" s="22"/>
      <c r="K43" s="22"/>
      <c r="L43" s="22">
        <f>SUM(L36:L42)</f>
        <v>54748</v>
      </c>
      <c r="M43" s="22"/>
      <c r="N43" s="22">
        <f>+L43+I43+H43+F43</f>
        <v>160324</v>
      </c>
    </row>
    <row r="44" spans="5:14" ht="13.5" thickTop="1">
      <c r="E44" s="138"/>
      <c r="F44" s="138"/>
      <c r="G44" s="138"/>
      <c r="H44" s="138"/>
      <c r="I44" s="138"/>
      <c r="J44" s="138"/>
      <c r="K44" s="138"/>
      <c r="L44" s="138"/>
      <c r="M44" s="138"/>
      <c r="N44" s="138"/>
    </row>
    <row r="45" ht="12.75">
      <c r="M45" s="109"/>
    </row>
    <row r="46" ht="12.75">
      <c r="M46" s="109"/>
    </row>
    <row r="47" spans="1:13" ht="12.75">
      <c r="A47" t="s">
        <v>154</v>
      </c>
      <c r="M47" s="109"/>
    </row>
    <row r="48" spans="1:13" ht="12.75">
      <c r="A48" t="s">
        <v>231</v>
      </c>
      <c r="M48" s="109"/>
    </row>
    <row r="49" ht="12.75">
      <c r="M49" s="109"/>
    </row>
    <row r="50" spans="1:13" ht="12.75">
      <c r="A50" s="7"/>
      <c r="M50" s="109"/>
    </row>
    <row r="51" ht="12.75">
      <c r="M51" s="109"/>
    </row>
    <row r="52" ht="12.75">
      <c r="M52" s="110"/>
    </row>
    <row r="53" ht="12.75">
      <c r="M53" s="109"/>
    </row>
    <row r="54" ht="12.75">
      <c r="M54" s="109"/>
    </row>
    <row r="55" ht="12.75">
      <c r="M55" s="109"/>
    </row>
    <row r="56" ht="12.75">
      <c r="M56" s="109"/>
    </row>
    <row r="57" ht="12.75">
      <c r="M57" s="110"/>
    </row>
    <row r="58" ht="12.75">
      <c r="M58" s="109"/>
    </row>
    <row r="59" ht="12.75">
      <c r="M59" s="109"/>
    </row>
    <row r="60" ht="12.75">
      <c r="M60" s="109"/>
    </row>
    <row r="61" ht="12.75">
      <c r="M61" s="109"/>
    </row>
    <row r="62" ht="12.75">
      <c r="M62" s="109"/>
    </row>
    <row r="63" ht="12.75">
      <c r="M63" s="109"/>
    </row>
    <row r="64" ht="12.75">
      <c r="M64" s="109"/>
    </row>
    <row r="65" ht="12.75">
      <c r="M65" s="109"/>
    </row>
    <row r="66" ht="12.75">
      <c r="M66" s="109"/>
    </row>
    <row r="67" ht="12.75">
      <c r="M67" s="109"/>
    </row>
    <row r="68" ht="12.75">
      <c r="M68" s="109"/>
    </row>
    <row r="69" ht="12.75">
      <c r="M69" s="109"/>
    </row>
    <row r="70" ht="12.75">
      <c r="M70" s="109"/>
    </row>
    <row r="71" ht="12.75">
      <c r="M71" s="109"/>
    </row>
    <row r="72" ht="12.75">
      <c r="M72" s="109"/>
    </row>
    <row r="73" ht="12.75">
      <c r="M73" s="109"/>
    </row>
    <row r="74" ht="12.75">
      <c r="M74" s="109"/>
    </row>
    <row r="75" ht="12.75">
      <c r="M75" s="109"/>
    </row>
    <row r="76" ht="12.75">
      <c r="M76" s="109"/>
    </row>
    <row r="77" ht="12.75">
      <c r="M77" s="109"/>
    </row>
    <row r="78" ht="12.75">
      <c r="M78" s="109"/>
    </row>
    <row r="79" ht="12.75">
      <c r="M79" s="109"/>
    </row>
    <row r="80" ht="12.75">
      <c r="M80" s="109"/>
    </row>
    <row r="81" ht="12.75">
      <c r="M81" s="109"/>
    </row>
  </sheetData>
  <mergeCells count="5">
    <mergeCell ref="E9:F9"/>
    <mergeCell ref="E10:F10"/>
    <mergeCell ref="H10:I10"/>
    <mergeCell ref="E11:F11"/>
    <mergeCell ref="H11:I11"/>
  </mergeCells>
  <printOptions/>
  <pageMargins left="0.5" right="0" top="1" bottom="1" header="0.5" footer="0.5"/>
  <pageSetup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7" sqref="A7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57.140625" style="0" customWidth="1"/>
    <col min="4" max="4" width="10.7109375" style="0" customWidth="1"/>
    <col min="5" max="5" width="1.7109375" style="0" customWidth="1"/>
    <col min="6" max="6" width="10.7109375" style="0" customWidth="1"/>
  </cols>
  <sheetData>
    <row r="1" ht="18">
      <c r="A1" s="42" t="s">
        <v>0</v>
      </c>
    </row>
    <row r="2" ht="12" customHeight="1">
      <c r="A2" t="s">
        <v>146</v>
      </c>
    </row>
    <row r="3" ht="7.5" customHeight="1"/>
    <row r="4" ht="12.75">
      <c r="A4" s="37" t="s">
        <v>266</v>
      </c>
    </row>
    <row r="5" ht="7.5" customHeight="1">
      <c r="A5" s="28"/>
    </row>
    <row r="6" ht="15.75">
      <c r="A6" s="102" t="s">
        <v>342</v>
      </c>
    </row>
    <row r="7" ht="10.5" customHeight="1">
      <c r="A7" s="28"/>
    </row>
    <row r="8" spans="4:6" ht="12.75">
      <c r="D8" s="177" t="s">
        <v>268</v>
      </c>
      <c r="E8" s="177"/>
      <c r="F8" s="177"/>
    </row>
    <row r="9" spans="4:6" ht="12.75">
      <c r="D9" s="43" t="s">
        <v>267</v>
      </c>
      <c r="F9" s="43" t="s">
        <v>199</v>
      </c>
    </row>
    <row r="10" spans="4:6" ht="12.75">
      <c r="D10" s="4" t="s">
        <v>1</v>
      </c>
      <c r="F10" s="4" t="s">
        <v>1</v>
      </c>
    </row>
    <row r="11" spans="1:6" ht="12.75">
      <c r="A11" s="3" t="s">
        <v>274</v>
      </c>
      <c r="D11" s="82"/>
      <c r="F11" s="82"/>
    </row>
    <row r="12" spans="1:6" ht="12.75">
      <c r="A12" s="37" t="s">
        <v>275</v>
      </c>
      <c r="D12" s="82">
        <v>90702</v>
      </c>
      <c r="F12" s="82">
        <v>91908</v>
      </c>
    </row>
    <row r="13" spans="1:6" ht="12.75">
      <c r="A13" s="37" t="s">
        <v>276</v>
      </c>
      <c r="D13" s="132">
        <v>-71294</v>
      </c>
      <c r="F13" s="132">
        <v>-79980</v>
      </c>
    </row>
    <row r="14" spans="1:6" ht="12.75">
      <c r="A14" s="3" t="s">
        <v>273</v>
      </c>
      <c r="D14" s="84">
        <f>SUM(D12:D13)</f>
        <v>19408</v>
      </c>
      <c r="F14" s="84">
        <f>SUM(F12:F13)</f>
        <v>11928</v>
      </c>
    </row>
    <row r="15" spans="1:6" ht="12.75">
      <c r="A15" s="37" t="s">
        <v>172</v>
      </c>
      <c r="D15" s="84">
        <v>-20</v>
      </c>
      <c r="F15" s="124">
        <v>-106</v>
      </c>
    </row>
    <row r="16" spans="1:6" ht="12.75">
      <c r="A16" s="37" t="s">
        <v>35</v>
      </c>
      <c r="D16" s="105">
        <v>1325</v>
      </c>
      <c r="F16" s="105">
        <v>1246</v>
      </c>
    </row>
    <row r="17" spans="1:6" ht="12.75">
      <c r="A17" s="37" t="s">
        <v>278</v>
      </c>
      <c r="D17" s="105">
        <v>-2239</v>
      </c>
      <c r="F17" s="123">
        <v>-7019</v>
      </c>
    </row>
    <row r="18" spans="1:6" ht="12.75">
      <c r="A18" s="37" t="s">
        <v>279</v>
      </c>
      <c r="D18" s="83">
        <f>SUM(D14:D17)</f>
        <v>18474</v>
      </c>
      <c r="F18" s="83">
        <f>SUM(F14:F17)</f>
        <v>6049</v>
      </c>
    </row>
    <row r="19" spans="1:6" ht="9" customHeight="1">
      <c r="A19" s="37"/>
      <c r="D19" s="84"/>
      <c r="F19" s="84"/>
    </row>
    <row r="20" spans="1:6" ht="12.75">
      <c r="A20" s="3" t="s">
        <v>280</v>
      </c>
      <c r="D20" s="84"/>
      <c r="F20" s="124"/>
    </row>
    <row r="21" spans="1:6" ht="12.75">
      <c r="A21" s="37" t="s">
        <v>277</v>
      </c>
      <c r="D21" s="82">
        <v>26</v>
      </c>
      <c r="F21" s="122">
        <v>15</v>
      </c>
    </row>
    <row r="22" spans="1:6" ht="12.75">
      <c r="A22" s="37" t="s">
        <v>281</v>
      </c>
      <c r="D22" s="84"/>
      <c r="F22" s="124"/>
    </row>
    <row r="23" spans="1:6" ht="12.75">
      <c r="A23" s="48" t="s">
        <v>10</v>
      </c>
      <c r="B23" t="s">
        <v>282</v>
      </c>
      <c r="D23" s="82">
        <v>-12073</v>
      </c>
      <c r="F23" s="122">
        <v>-8863</v>
      </c>
    </row>
    <row r="24" spans="1:6" ht="12.75">
      <c r="A24" s="48" t="s">
        <v>10</v>
      </c>
      <c r="B24" t="s">
        <v>283</v>
      </c>
      <c r="D24" s="82">
        <v>11</v>
      </c>
      <c r="F24" s="122">
        <v>192</v>
      </c>
    </row>
    <row r="25" spans="1:6" ht="12.75">
      <c r="A25" t="s">
        <v>284</v>
      </c>
      <c r="D25" s="122">
        <v>0</v>
      </c>
      <c r="F25" s="82">
        <v>-1144</v>
      </c>
    </row>
    <row r="26" spans="1:6" ht="12.75">
      <c r="A26" s="37" t="s">
        <v>285</v>
      </c>
      <c r="D26" s="122">
        <v>0</v>
      </c>
      <c r="F26" s="82">
        <v>760</v>
      </c>
    </row>
    <row r="27" spans="1:6" ht="12.75">
      <c r="A27" s="37" t="s">
        <v>286</v>
      </c>
      <c r="D27" s="124">
        <v>0</v>
      </c>
      <c r="F27" s="84">
        <v>-2000</v>
      </c>
    </row>
    <row r="28" spans="1:6" ht="12.75">
      <c r="A28" s="37" t="s">
        <v>287</v>
      </c>
      <c r="D28" s="124">
        <v>0</v>
      </c>
      <c r="F28" s="84">
        <v>2022</v>
      </c>
    </row>
    <row r="29" spans="1:6" ht="12.75">
      <c r="A29" s="37" t="s">
        <v>288</v>
      </c>
      <c r="D29" s="83">
        <f>SUM(D21:D28)</f>
        <v>-12036</v>
      </c>
      <c r="F29" s="83">
        <f>SUM(F21:F28)</f>
        <v>-9018</v>
      </c>
    </row>
    <row r="30" spans="4:6" ht="9" customHeight="1">
      <c r="D30" s="84"/>
      <c r="F30" s="84"/>
    </row>
    <row r="31" spans="1:6" ht="12.75">
      <c r="A31" s="3" t="s">
        <v>289</v>
      </c>
      <c r="D31" s="84"/>
      <c r="F31" s="84"/>
    </row>
    <row r="32" spans="1:6" ht="12.75">
      <c r="A32" t="s">
        <v>217</v>
      </c>
      <c r="D32" s="84">
        <v>-1941</v>
      </c>
      <c r="F32" s="84">
        <v>-1596</v>
      </c>
    </row>
    <row r="33" spans="1:6" ht="12.75">
      <c r="A33" t="s">
        <v>218</v>
      </c>
      <c r="D33" s="84">
        <v>-765</v>
      </c>
      <c r="F33" s="124">
        <v>0</v>
      </c>
    </row>
    <row r="34" spans="1:6" ht="12.75">
      <c r="A34" t="s">
        <v>290</v>
      </c>
      <c r="D34" s="84">
        <v>-29</v>
      </c>
      <c r="F34" s="84">
        <v>-222</v>
      </c>
    </row>
    <row r="35" spans="1:6" ht="12.75">
      <c r="A35" s="86" t="s">
        <v>219</v>
      </c>
      <c r="D35" s="84">
        <v>-4965</v>
      </c>
      <c r="F35" s="84">
        <v>-5720</v>
      </c>
    </row>
    <row r="36" spans="1:6" ht="12.75">
      <c r="A36" s="86" t="s">
        <v>36</v>
      </c>
      <c r="D36" s="84">
        <v>1519</v>
      </c>
      <c r="F36" s="84">
        <v>7643</v>
      </c>
    </row>
    <row r="37" spans="1:6" ht="12.75">
      <c r="A37" s="86"/>
      <c r="D37" s="83">
        <f>SUM(D32:D36)</f>
        <v>-6181</v>
      </c>
      <c r="F37" s="83">
        <f>SUM(F32:F36)</f>
        <v>105</v>
      </c>
    </row>
    <row r="38" spans="1:6" ht="9" customHeight="1">
      <c r="A38" s="86"/>
      <c r="D38" s="84"/>
      <c r="F38" s="82"/>
    </row>
    <row r="39" spans="1:6" ht="12.75">
      <c r="A39" s="86" t="s">
        <v>336</v>
      </c>
      <c r="D39" s="84">
        <f>+D37+D29+D18</f>
        <v>257</v>
      </c>
      <c r="F39" s="82">
        <f>+F37+F29+F18</f>
        <v>-2864</v>
      </c>
    </row>
    <row r="40" spans="1:6" ht="12.75">
      <c r="A40" s="86" t="s">
        <v>291</v>
      </c>
      <c r="D40" s="84"/>
      <c r="F40" s="82"/>
    </row>
    <row r="41" spans="1:6" ht="12.75">
      <c r="A41" s="159" t="s">
        <v>10</v>
      </c>
      <c r="B41" t="s">
        <v>292</v>
      </c>
      <c r="D41" s="84">
        <f>+F42</f>
        <v>42803</v>
      </c>
      <c r="F41" s="82">
        <v>45667</v>
      </c>
    </row>
    <row r="42" spans="1:6" ht="13.5" thickBot="1">
      <c r="A42" s="159" t="s">
        <v>10</v>
      </c>
      <c r="B42" t="s">
        <v>293</v>
      </c>
      <c r="D42" s="160">
        <f>SUM(D39:D41)</f>
        <v>43060</v>
      </c>
      <c r="F42" s="160">
        <f>SUM(F39:F41)</f>
        <v>42803</v>
      </c>
    </row>
    <row r="43" spans="1:4" ht="12.75" customHeight="1">
      <c r="A43" s="86"/>
      <c r="D43" s="84"/>
    </row>
    <row r="44" spans="1:4" ht="12.75" customHeight="1">
      <c r="A44" s="86"/>
      <c r="D44" s="84"/>
    </row>
    <row r="45" spans="1:4" ht="12.75" customHeight="1">
      <c r="A45" s="86" t="s">
        <v>155</v>
      </c>
      <c r="D45" s="84"/>
    </row>
    <row r="46" spans="1:6" ht="12.75" customHeight="1">
      <c r="A46" s="86"/>
      <c r="B46" t="s">
        <v>160</v>
      </c>
      <c r="D46" s="84">
        <v>40115</v>
      </c>
      <c r="F46" s="9">
        <v>39299</v>
      </c>
    </row>
    <row r="47" spans="1:6" ht="12.75" customHeight="1">
      <c r="A47" s="86"/>
      <c r="B47" t="s">
        <v>159</v>
      </c>
      <c r="D47" s="84">
        <v>2945</v>
      </c>
      <c r="F47" s="9">
        <v>3504</v>
      </c>
    </row>
    <row r="48" spans="1:6" ht="12.75" customHeight="1" thickBot="1">
      <c r="A48" s="86"/>
      <c r="D48" s="85">
        <f>SUM(D46:D47)</f>
        <v>43060</v>
      </c>
      <c r="F48" s="174">
        <f>SUM(F46:F47)</f>
        <v>42803</v>
      </c>
    </row>
    <row r="49" spans="1:4" ht="12.75" customHeight="1" thickTop="1">
      <c r="A49" s="86"/>
      <c r="D49" s="84"/>
    </row>
    <row r="50" spans="1:4" ht="12.75" customHeight="1">
      <c r="A50" s="86" t="s">
        <v>337</v>
      </c>
      <c r="D50" s="84"/>
    </row>
    <row r="51" spans="1:4" ht="12.75" customHeight="1">
      <c r="A51" s="86"/>
      <c r="C51" t="s">
        <v>338</v>
      </c>
      <c r="D51" s="84"/>
    </row>
    <row r="52" spans="1:4" ht="12.75" customHeight="1">
      <c r="A52" s="86"/>
      <c r="D52" s="84"/>
    </row>
    <row r="53" spans="1:4" ht="12.75" customHeight="1">
      <c r="A53" s="86"/>
      <c r="D53" s="84"/>
    </row>
    <row r="54" ht="12.75">
      <c r="A54" t="s">
        <v>153</v>
      </c>
    </row>
    <row r="55" ht="12.75">
      <c r="A55" t="s">
        <v>229</v>
      </c>
    </row>
    <row r="56" ht="5.25" customHeight="1"/>
    <row r="57" ht="12.75">
      <c r="A57" s="7"/>
    </row>
  </sheetData>
  <mergeCells count="1">
    <mergeCell ref="D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6"/>
  <sheetViews>
    <sheetView tabSelected="1" workbookViewId="0" topLeftCell="A115">
      <selection activeCell="D123" sqref="D123"/>
    </sheetView>
  </sheetViews>
  <sheetFormatPr defaultColWidth="9.140625" defaultRowHeight="12.75"/>
  <cols>
    <col min="1" max="1" width="3.57421875" style="37" customWidth="1"/>
    <col min="2" max="2" width="4.7109375" style="37" customWidth="1"/>
    <col min="3" max="3" width="27.7109375" style="37" customWidth="1"/>
    <col min="4" max="4" width="12.140625" style="37" customWidth="1"/>
    <col min="5" max="5" width="1.7109375" style="37" customWidth="1"/>
    <col min="6" max="6" width="13.140625" style="37" customWidth="1"/>
    <col min="7" max="7" width="2.421875" style="37" customWidth="1"/>
    <col min="8" max="8" width="13.00390625" style="37" customWidth="1"/>
    <col min="9" max="9" width="2.28125" style="37" customWidth="1"/>
    <col min="10" max="10" width="13.8515625" style="37" customWidth="1"/>
    <col min="11" max="11" width="5.57421875" style="37" customWidth="1"/>
    <col min="12" max="16384" width="9.140625" style="37" customWidth="1"/>
  </cols>
  <sheetData>
    <row r="1" ht="18.75">
      <c r="A1" s="79" t="s">
        <v>0</v>
      </c>
    </row>
    <row r="2" ht="12" customHeight="1">
      <c r="A2" t="s">
        <v>146</v>
      </c>
    </row>
    <row r="3" ht="7.5" customHeight="1">
      <c r="A3"/>
    </row>
    <row r="4" ht="12.75">
      <c r="A4" s="37" t="s">
        <v>266</v>
      </c>
    </row>
    <row r="5" ht="6" customHeight="1"/>
    <row r="6" ht="15">
      <c r="A6" s="73" t="s">
        <v>57</v>
      </c>
    </row>
    <row r="7" ht="15">
      <c r="A7" s="73"/>
    </row>
    <row r="9" spans="1:2" ht="12.75">
      <c r="A9" s="47" t="s">
        <v>124</v>
      </c>
      <c r="B9" s="3" t="s">
        <v>58</v>
      </c>
    </row>
    <row r="10" ht="12.75">
      <c r="B10" s="37" t="s">
        <v>330</v>
      </c>
    </row>
    <row r="11" ht="12.75">
      <c r="B11" s="37" t="s">
        <v>241</v>
      </c>
    </row>
    <row r="12" ht="12.75">
      <c r="B12" s="37" t="s">
        <v>237</v>
      </c>
    </row>
    <row r="13" ht="12.75" customHeight="1"/>
    <row r="14" ht="12.75" customHeight="1">
      <c r="B14" s="37" t="s">
        <v>322</v>
      </c>
    </row>
    <row r="15" ht="12.75" customHeight="1">
      <c r="B15" s="37" t="s">
        <v>323</v>
      </c>
    </row>
    <row r="16" ht="12.75" customHeight="1">
      <c r="B16" s="37" t="s">
        <v>324</v>
      </c>
    </row>
    <row r="17" ht="12.75" customHeight="1"/>
    <row r="18" ht="12.75">
      <c r="B18" s="37" t="s">
        <v>239</v>
      </c>
    </row>
    <row r="19" ht="12.75">
      <c r="B19" s="37" t="s">
        <v>240</v>
      </c>
    </row>
    <row r="22" spans="1:2" ht="12.75">
      <c r="A22" s="48" t="s">
        <v>123</v>
      </c>
      <c r="B22" s="3" t="s">
        <v>150</v>
      </c>
    </row>
    <row r="23" ht="12.75">
      <c r="B23" s="37" t="s">
        <v>151</v>
      </c>
    </row>
    <row r="26" spans="1:2" ht="12.75">
      <c r="A26" s="48" t="s">
        <v>61</v>
      </c>
      <c r="B26" s="3" t="s">
        <v>62</v>
      </c>
    </row>
    <row r="27" ht="12.75">
      <c r="B27" s="37" t="s">
        <v>63</v>
      </c>
    </row>
    <row r="30" spans="1:2" ht="12.75">
      <c r="A30" s="48" t="s">
        <v>64</v>
      </c>
      <c r="B30" s="3" t="s">
        <v>189</v>
      </c>
    </row>
    <row r="31" ht="12.75">
      <c r="B31" s="37" t="s">
        <v>190</v>
      </c>
    </row>
    <row r="34" spans="1:2" ht="12.75">
      <c r="A34" s="48" t="s">
        <v>65</v>
      </c>
      <c r="B34" s="3" t="s">
        <v>161</v>
      </c>
    </row>
    <row r="35" ht="12.75">
      <c r="B35" s="37" t="s">
        <v>262</v>
      </c>
    </row>
    <row r="36" ht="12.75">
      <c r="B36" s="37" t="s">
        <v>263</v>
      </c>
    </row>
    <row r="37" ht="12" customHeight="1"/>
    <row r="39" spans="1:2" ht="12.75">
      <c r="A39" s="48" t="s">
        <v>66</v>
      </c>
      <c r="B39" s="3" t="s">
        <v>89</v>
      </c>
    </row>
    <row r="40" spans="2:3" ht="12.75">
      <c r="B40" s="37" t="s">
        <v>127</v>
      </c>
      <c r="C40" s="37" t="s">
        <v>193</v>
      </c>
    </row>
    <row r="41" ht="12.75">
      <c r="C41" s="37" t="s">
        <v>236</v>
      </c>
    </row>
    <row r="42" ht="12.75">
      <c r="C42" s="37" t="s">
        <v>257</v>
      </c>
    </row>
    <row r="43" ht="12.75">
      <c r="C43" s="37" t="s">
        <v>300</v>
      </c>
    </row>
    <row r="44" ht="12.75">
      <c r="C44" s="37" t="s">
        <v>299</v>
      </c>
    </row>
    <row r="45" ht="12.75" customHeight="1"/>
    <row r="46" spans="2:3" ht="12.75">
      <c r="B46" s="37" t="s">
        <v>179</v>
      </c>
      <c r="C46" s="37" t="s">
        <v>301</v>
      </c>
    </row>
    <row r="47" ht="12.75">
      <c r="C47" s="37" t="s">
        <v>302</v>
      </c>
    </row>
    <row r="50" spans="1:2" ht="12.75">
      <c r="A50" s="48" t="s">
        <v>71</v>
      </c>
      <c r="B50" s="3" t="s">
        <v>119</v>
      </c>
    </row>
    <row r="51" spans="1:2" ht="12.75">
      <c r="A51" s="48"/>
      <c r="B51" s="37" t="s">
        <v>261</v>
      </c>
    </row>
    <row r="52" spans="1:2" ht="12.75">
      <c r="A52" s="48"/>
      <c r="B52" s="37" t="s">
        <v>258</v>
      </c>
    </row>
    <row r="55" spans="1:2" ht="12.75">
      <c r="A55" s="47" t="s">
        <v>78</v>
      </c>
      <c r="B55" s="3" t="s">
        <v>59</v>
      </c>
    </row>
    <row r="56" spans="1:2" ht="12.75">
      <c r="A56" s="47"/>
      <c r="B56" s="37" t="s">
        <v>162</v>
      </c>
    </row>
    <row r="57" spans="4:8" ht="12.75">
      <c r="D57" s="50"/>
      <c r="E57" s="50"/>
      <c r="F57" s="50"/>
      <c r="G57" s="50"/>
      <c r="H57" s="53"/>
    </row>
    <row r="59" spans="1:2" ht="12.75">
      <c r="A59" s="48" t="s">
        <v>80</v>
      </c>
      <c r="B59" s="3" t="s">
        <v>79</v>
      </c>
    </row>
    <row r="60" spans="1:2" ht="12.75">
      <c r="A60" s="48"/>
      <c r="B60" s="37" t="s">
        <v>163</v>
      </c>
    </row>
    <row r="61" spans="1:2" ht="12.75">
      <c r="A61" s="48"/>
      <c r="B61" s="37" t="s">
        <v>164</v>
      </c>
    </row>
    <row r="62" spans="1:2" ht="12.75">
      <c r="A62" s="48"/>
      <c r="B62" s="3"/>
    </row>
    <row r="63" ht="12.75">
      <c r="B63" s="37" t="s">
        <v>165</v>
      </c>
    </row>
    <row r="64" ht="12.75">
      <c r="B64" s="37" t="s">
        <v>166</v>
      </c>
    </row>
    <row r="65" ht="12.75">
      <c r="B65" s="37" t="s">
        <v>167</v>
      </c>
    </row>
    <row r="68" spans="1:8" ht="12.75">
      <c r="A68" s="48" t="s">
        <v>83</v>
      </c>
      <c r="B68" s="3" t="s">
        <v>113</v>
      </c>
      <c r="D68" s="50"/>
      <c r="E68" s="50"/>
      <c r="F68" s="50"/>
      <c r="G68" s="50"/>
      <c r="H68" s="50"/>
    </row>
    <row r="69" spans="2:8" ht="12.75">
      <c r="B69" s="37" t="s">
        <v>194</v>
      </c>
      <c r="D69" s="50"/>
      <c r="E69" s="50"/>
      <c r="F69" s="50"/>
      <c r="G69" s="50"/>
      <c r="H69" s="50"/>
    </row>
    <row r="70" spans="2:8" ht="12.75">
      <c r="B70" s="37" t="s">
        <v>195</v>
      </c>
      <c r="D70" s="50"/>
      <c r="E70" s="50"/>
      <c r="F70" s="50"/>
      <c r="G70" s="50"/>
      <c r="H70" s="50"/>
    </row>
    <row r="71" spans="4:8" ht="12.75">
      <c r="D71" s="50"/>
      <c r="E71" s="50"/>
      <c r="F71" s="50"/>
      <c r="G71" s="50"/>
      <c r="H71" s="50"/>
    </row>
    <row r="72" spans="4:8" ht="12.75">
      <c r="D72" s="50"/>
      <c r="E72" s="50"/>
      <c r="F72" s="50"/>
      <c r="G72" s="50"/>
      <c r="H72" s="50"/>
    </row>
    <row r="73" spans="1:8" ht="12.75">
      <c r="A73" s="48" t="s">
        <v>84</v>
      </c>
      <c r="B73" s="3" t="s">
        <v>91</v>
      </c>
      <c r="D73" s="50"/>
      <c r="E73" s="50"/>
      <c r="F73" s="50"/>
      <c r="G73" s="50"/>
      <c r="H73" s="50"/>
    </row>
    <row r="74" spans="2:8" ht="12.75">
      <c r="B74" s="37" t="s">
        <v>264</v>
      </c>
      <c r="D74" s="50"/>
      <c r="E74" s="50"/>
      <c r="F74" s="50"/>
      <c r="G74" s="50"/>
      <c r="H74" s="50"/>
    </row>
    <row r="75" spans="4:8" ht="12.75">
      <c r="D75" s="50"/>
      <c r="E75" s="50"/>
      <c r="F75" s="50"/>
      <c r="G75" s="50"/>
      <c r="H75" s="50"/>
    </row>
    <row r="76" spans="4:8" ht="12.75">
      <c r="D76" s="50"/>
      <c r="E76" s="50"/>
      <c r="F76" s="50"/>
      <c r="G76" s="50"/>
      <c r="H76" s="50"/>
    </row>
    <row r="77" spans="1:8" ht="12.75">
      <c r="A77" s="48" t="s">
        <v>88</v>
      </c>
      <c r="B77" s="3" t="s">
        <v>144</v>
      </c>
      <c r="D77" s="50"/>
      <c r="E77" s="50"/>
      <c r="F77" s="50"/>
      <c r="G77" s="50"/>
      <c r="H77" s="50"/>
    </row>
    <row r="78" spans="2:8" ht="12.75">
      <c r="B78" s="37" t="s">
        <v>251</v>
      </c>
      <c r="D78" s="50"/>
      <c r="E78" s="50"/>
      <c r="F78" s="50"/>
      <c r="G78" s="50"/>
      <c r="H78" s="50"/>
    </row>
    <row r="79" spans="2:8" ht="12.75">
      <c r="B79" s="37" t="s">
        <v>250</v>
      </c>
      <c r="D79" s="50"/>
      <c r="E79" s="50"/>
      <c r="F79" s="50"/>
      <c r="G79" s="50"/>
      <c r="H79" s="50"/>
    </row>
    <row r="80" spans="4:8" ht="12.75" customHeight="1">
      <c r="D80" s="50"/>
      <c r="E80" s="50"/>
      <c r="F80" s="50"/>
      <c r="G80" s="50"/>
      <c r="H80" s="50"/>
    </row>
    <row r="81" spans="2:8" ht="12.75">
      <c r="B81" s="37" t="s">
        <v>246</v>
      </c>
      <c r="D81" s="50"/>
      <c r="E81" s="50"/>
      <c r="F81" s="50"/>
      <c r="G81" s="50"/>
      <c r="H81" s="50"/>
    </row>
    <row r="82" spans="3:8" ht="12.75">
      <c r="C82" s="154" t="s">
        <v>247</v>
      </c>
      <c r="D82" s="50"/>
      <c r="E82" s="50"/>
      <c r="F82" s="50"/>
      <c r="G82" s="50"/>
      <c r="H82" s="50"/>
    </row>
    <row r="83" spans="2:8" ht="12.75">
      <c r="B83" s="48"/>
      <c r="C83" s="37" t="s">
        <v>253</v>
      </c>
      <c r="D83" s="50"/>
      <c r="E83" s="50"/>
      <c r="F83" s="50"/>
      <c r="G83" s="50"/>
      <c r="H83" s="50"/>
    </row>
    <row r="84" spans="2:8" ht="12.75">
      <c r="B84" s="48"/>
      <c r="C84" s="37" t="s">
        <v>252</v>
      </c>
      <c r="D84" s="50"/>
      <c r="E84" s="50"/>
      <c r="F84" s="50"/>
      <c r="G84" s="50"/>
      <c r="H84" s="50"/>
    </row>
    <row r="85" spans="4:8" ht="6" customHeight="1">
      <c r="D85" s="50"/>
      <c r="E85" s="50"/>
      <c r="F85" s="50"/>
      <c r="G85" s="50"/>
      <c r="H85" s="50"/>
    </row>
    <row r="86" spans="2:8" ht="12.75">
      <c r="B86" s="48"/>
      <c r="C86" s="154" t="s">
        <v>200</v>
      </c>
      <c r="D86" s="50"/>
      <c r="E86" s="50"/>
      <c r="F86" s="50"/>
      <c r="G86" s="50"/>
      <c r="H86" s="50"/>
    </row>
    <row r="87" spans="2:8" ht="12.75">
      <c r="B87" s="48"/>
      <c r="C87" s="37" t="s">
        <v>248</v>
      </c>
      <c r="D87" s="50"/>
      <c r="E87" s="50"/>
      <c r="F87" s="50"/>
      <c r="G87" s="50"/>
      <c r="H87" s="50"/>
    </row>
    <row r="88" spans="2:8" ht="12.75">
      <c r="B88" s="48"/>
      <c r="C88" s="37" t="s">
        <v>249</v>
      </c>
      <c r="D88" s="50"/>
      <c r="E88" s="50"/>
      <c r="F88" s="50"/>
      <c r="G88" s="50"/>
      <c r="H88" s="50"/>
    </row>
    <row r="89" spans="4:8" ht="12.75">
      <c r="D89" s="50"/>
      <c r="E89" s="50"/>
      <c r="F89" s="50"/>
      <c r="G89" s="50"/>
      <c r="H89" s="50"/>
    </row>
    <row r="90" spans="4:8" ht="12.75">
      <c r="D90" s="50"/>
      <c r="E90" s="50"/>
      <c r="F90" s="50"/>
      <c r="G90" s="50"/>
      <c r="H90" s="50"/>
    </row>
    <row r="91" spans="1:8" ht="12.75">
      <c r="A91" s="48" t="s">
        <v>90</v>
      </c>
      <c r="B91" s="3" t="s">
        <v>125</v>
      </c>
      <c r="D91" s="50"/>
      <c r="E91" s="50"/>
      <c r="F91" s="50"/>
      <c r="G91" s="50"/>
      <c r="H91" s="50"/>
    </row>
    <row r="92" spans="2:8" ht="12.75">
      <c r="B92" s="37" t="s">
        <v>312</v>
      </c>
      <c r="D92" s="50"/>
      <c r="E92" s="50"/>
      <c r="F92" s="50"/>
      <c r="G92" s="50"/>
      <c r="H92" s="50"/>
    </row>
    <row r="93" spans="4:8" ht="6" customHeight="1">
      <c r="D93" s="50"/>
      <c r="E93" s="50"/>
      <c r="F93" s="50"/>
      <c r="G93" s="50"/>
      <c r="H93" s="50"/>
    </row>
    <row r="94" spans="4:8" ht="12.75">
      <c r="D94" s="50"/>
      <c r="E94" s="50"/>
      <c r="F94" s="50"/>
      <c r="G94" s="50"/>
      <c r="H94" s="55" t="s">
        <v>60</v>
      </c>
    </row>
    <row r="95" spans="4:8" ht="12.75">
      <c r="D95" s="50"/>
      <c r="E95" s="50"/>
      <c r="F95" s="50"/>
      <c r="G95" s="50"/>
      <c r="H95" s="75" t="s">
        <v>303</v>
      </c>
    </row>
    <row r="96" spans="4:8" ht="12.75">
      <c r="D96" s="50"/>
      <c r="E96" s="50"/>
      <c r="F96" s="50"/>
      <c r="G96" s="50"/>
      <c r="H96" s="56" t="s">
        <v>1</v>
      </c>
    </row>
    <row r="97" spans="3:8" ht="13.5" thickBot="1">
      <c r="C97" s="37" t="s">
        <v>265</v>
      </c>
      <c r="D97" s="50"/>
      <c r="E97" s="50"/>
      <c r="F97" s="50"/>
      <c r="G97" s="50"/>
      <c r="H97" s="78">
        <v>4631</v>
      </c>
    </row>
    <row r="98" spans="4:8" ht="9" customHeight="1" thickTop="1">
      <c r="D98" s="50"/>
      <c r="E98" s="50"/>
      <c r="F98" s="50"/>
      <c r="G98" s="50"/>
      <c r="H98" s="98"/>
    </row>
    <row r="99" spans="3:8" ht="12.75">
      <c r="C99" s="37" t="s">
        <v>95</v>
      </c>
      <c r="D99" s="50"/>
      <c r="E99" s="50"/>
      <c r="F99" s="50"/>
      <c r="G99" s="50"/>
      <c r="H99" s="50"/>
    </row>
    <row r="100" spans="3:8" ht="13.5" thickBot="1">
      <c r="C100" s="48" t="s">
        <v>96</v>
      </c>
      <c r="D100" s="50"/>
      <c r="E100" s="50"/>
      <c r="F100" s="50"/>
      <c r="G100" s="50"/>
      <c r="H100" s="76">
        <v>4631</v>
      </c>
    </row>
    <row r="101" spans="2:8" ht="13.5" thickTop="1">
      <c r="B101" s="48"/>
      <c r="D101" s="50"/>
      <c r="E101" s="50"/>
      <c r="F101" s="50"/>
      <c r="G101" s="50"/>
      <c r="H101" s="53"/>
    </row>
    <row r="102" spans="2:8" ht="12.75">
      <c r="B102" s="48"/>
      <c r="D102" s="50"/>
      <c r="E102" s="50"/>
      <c r="F102" s="50"/>
      <c r="G102" s="50"/>
      <c r="H102" s="53"/>
    </row>
    <row r="103" spans="1:8" ht="12.75">
      <c r="A103" s="48" t="s">
        <v>92</v>
      </c>
      <c r="B103" s="3" t="s">
        <v>126</v>
      </c>
      <c r="D103" s="50"/>
      <c r="E103" s="50"/>
      <c r="F103" s="50"/>
      <c r="G103" s="50"/>
      <c r="H103" s="50"/>
    </row>
    <row r="104" spans="1:8" ht="12.75" hidden="1">
      <c r="A104" s="48" t="s">
        <v>127</v>
      </c>
      <c r="B104" s="37" t="s">
        <v>128</v>
      </c>
      <c r="D104" s="50"/>
      <c r="E104" s="50"/>
      <c r="F104" s="50"/>
      <c r="G104" s="50"/>
      <c r="H104" s="4" t="s">
        <v>129</v>
      </c>
    </row>
    <row r="105" spans="4:10" ht="12.75" hidden="1">
      <c r="D105" s="50"/>
      <c r="E105" s="50"/>
      <c r="F105" s="50"/>
      <c r="G105" s="50"/>
      <c r="H105" s="55" t="s">
        <v>130</v>
      </c>
      <c r="I105" s="3"/>
      <c r="J105" s="4"/>
    </row>
    <row r="106" spans="4:10" ht="12.75" hidden="1">
      <c r="D106" s="50"/>
      <c r="E106" s="50"/>
      <c r="F106" s="50"/>
      <c r="G106" s="50"/>
      <c r="H106" s="55" t="s">
        <v>131</v>
      </c>
      <c r="I106" s="3"/>
      <c r="J106" s="4"/>
    </row>
    <row r="107" spans="2:10" ht="12.75" hidden="1">
      <c r="B107" s="37" t="s">
        <v>132</v>
      </c>
      <c r="D107" s="50"/>
      <c r="E107" s="50"/>
      <c r="F107" s="50"/>
      <c r="G107" s="50"/>
      <c r="H107" s="56" t="s">
        <v>34</v>
      </c>
      <c r="I107" s="3"/>
      <c r="J107" s="49"/>
    </row>
    <row r="108" spans="4:10" ht="6" customHeight="1" hidden="1">
      <c r="D108" s="50"/>
      <c r="E108" s="50"/>
      <c r="F108" s="50"/>
      <c r="G108" s="50"/>
      <c r="H108" s="56"/>
      <c r="I108" s="3"/>
      <c r="J108" s="49"/>
    </row>
    <row r="109" spans="2:8" ht="12.75" hidden="1">
      <c r="B109" s="48" t="s">
        <v>133</v>
      </c>
      <c r="D109" s="50"/>
      <c r="E109" s="50"/>
      <c r="F109" s="50"/>
      <c r="G109" s="50"/>
      <c r="H109" s="50">
        <f>27062621+2224296</f>
        <v>29286917</v>
      </c>
    </row>
    <row r="110" spans="2:8" ht="12.75" hidden="1">
      <c r="B110" s="48" t="s">
        <v>134</v>
      </c>
      <c r="D110" s="50"/>
      <c r="E110" s="50"/>
      <c r="F110" s="50"/>
      <c r="G110" s="50"/>
      <c r="H110" s="50">
        <v>2206000</v>
      </c>
    </row>
    <row r="111" spans="2:8" ht="12.75" hidden="1">
      <c r="B111" s="48" t="s">
        <v>135</v>
      </c>
      <c r="D111" s="50"/>
      <c r="E111" s="50"/>
      <c r="F111" s="50"/>
      <c r="G111" s="50"/>
      <c r="H111" s="50">
        <v>50000</v>
      </c>
    </row>
    <row r="112" spans="2:8" ht="12.75" hidden="1">
      <c r="B112" s="48" t="s">
        <v>136</v>
      </c>
      <c r="D112" s="50"/>
      <c r="E112" s="50"/>
      <c r="F112" s="50"/>
      <c r="G112" s="50"/>
      <c r="H112" s="50">
        <v>2129083</v>
      </c>
    </row>
    <row r="113" spans="2:8" ht="13.5" hidden="1" thickBot="1">
      <c r="B113" s="48"/>
      <c r="D113" s="50"/>
      <c r="E113" s="50"/>
      <c r="F113" s="50"/>
      <c r="G113" s="50"/>
      <c r="H113" s="77">
        <f>SUM(H109:H112)</f>
        <v>33672000</v>
      </c>
    </row>
    <row r="114" spans="2:8" ht="12.75" hidden="1">
      <c r="B114" s="48"/>
      <c r="D114" s="50"/>
      <c r="E114" s="50"/>
      <c r="F114" s="50"/>
      <c r="G114" s="50"/>
      <c r="H114" s="50"/>
    </row>
    <row r="115" spans="1:10" ht="12.75">
      <c r="A115" s="48"/>
      <c r="B115" s="37" t="s">
        <v>178</v>
      </c>
      <c r="D115" s="50"/>
      <c r="E115" s="50"/>
      <c r="F115" s="50"/>
      <c r="G115" s="50"/>
      <c r="H115" s="4"/>
      <c r="I115"/>
      <c r="J115"/>
    </row>
    <row r="116" spans="4:8" ht="12.75">
      <c r="D116" s="50"/>
      <c r="E116" s="50"/>
      <c r="F116" s="50"/>
      <c r="G116" s="50"/>
      <c r="H116" s="50"/>
    </row>
    <row r="117" spans="4:8" ht="12.75">
      <c r="D117" s="50"/>
      <c r="E117" s="50"/>
      <c r="F117" s="50"/>
      <c r="G117" s="50"/>
      <c r="H117" s="50"/>
    </row>
    <row r="118" spans="1:8" ht="12.75">
      <c r="A118" s="48" t="s">
        <v>94</v>
      </c>
      <c r="B118" s="3" t="s">
        <v>202</v>
      </c>
      <c r="D118" s="50"/>
      <c r="E118" s="50"/>
      <c r="F118" s="50"/>
      <c r="G118" s="50"/>
      <c r="H118" s="50"/>
    </row>
    <row r="119" spans="2:8" ht="12.75" customHeight="1">
      <c r="B119" s="37" t="s">
        <v>349</v>
      </c>
      <c r="D119" s="50"/>
      <c r="E119" s="50"/>
      <c r="F119" s="50"/>
      <c r="G119" s="50"/>
      <c r="H119" s="50"/>
    </row>
    <row r="120" spans="2:8" ht="12.75" customHeight="1">
      <c r="B120" s="37" t="s">
        <v>344</v>
      </c>
      <c r="D120" s="50"/>
      <c r="E120" s="50"/>
      <c r="F120" s="50"/>
      <c r="G120" s="50"/>
      <c r="H120" s="50"/>
    </row>
    <row r="121" spans="2:8" ht="12.75" customHeight="1">
      <c r="B121" s="37" t="s">
        <v>343</v>
      </c>
      <c r="D121" s="50"/>
      <c r="E121" s="50"/>
      <c r="F121" s="50"/>
      <c r="G121" s="50"/>
      <c r="H121" s="50"/>
    </row>
    <row r="122" spans="4:8" ht="12.75" customHeight="1">
      <c r="D122" s="50"/>
      <c r="E122" s="50"/>
      <c r="F122" s="50"/>
      <c r="G122" s="50"/>
      <c r="H122" s="50"/>
    </row>
    <row r="123" spans="2:8" ht="12.75" customHeight="1">
      <c r="B123" s="37" t="s">
        <v>331</v>
      </c>
      <c r="D123" s="50"/>
      <c r="E123" s="50"/>
      <c r="F123" s="50"/>
      <c r="G123" s="50"/>
      <c r="H123" s="50"/>
    </row>
    <row r="124" spans="4:8" ht="12.75" customHeight="1">
      <c r="D124" s="50"/>
      <c r="E124" s="50"/>
      <c r="F124" s="50"/>
      <c r="G124" s="50"/>
      <c r="H124" s="50"/>
    </row>
    <row r="125" spans="4:8" ht="12.75" customHeight="1">
      <c r="D125" s="50"/>
      <c r="E125" s="50"/>
      <c r="F125" s="50"/>
      <c r="G125" s="50"/>
      <c r="H125" s="50"/>
    </row>
    <row r="126" spans="1:8" ht="12.75">
      <c r="A126" s="48" t="s">
        <v>97</v>
      </c>
      <c r="B126" s="3" t="s">
        <v>111</v>
      </c>
      <c r="D126" s="50"/>
      <c r="E126" s="50"/>
      <c r="F126" s="50"/>
      <c r="G126" s="50"/>
      <c r="H126" s="50"/>
    </row>
    <row r="127" spans="2:8" ht="12.75">
      <c r="B127" s="37" t="s">
        <v>326</v>
      </c>
      <c r="D127" s="50"/>
      <c r="E127" s="50"/>
      <c r="F127" s="50"/>
      <c r="G127" s="50"/>
      <c r="H127" s="50"/>
    </row>
    <row r="128" spans="2:8" ht="12.75">
      <c r="B128" s="37" t="s">
        <v>327</v>
      </c>
      <c r="D128" s="50"/>
      <c r="E128" s="50"/>
      <c r="F128" s="50"/>
      <c r="G128" s="50"/>
      <c r="H128" s="50"/>
    </row>
    <row r="129" spans="2:8" ht="12.75">
      <c r="B129" s="37" t="s">
        <v>347</v>
      </c>
      <c r="D129" s="50"/>
      <c r="E129" s="50"/>
      <c r="F129" s="50"/>
      <c r="G129" s="50"/>
      <c r="H129" s="50"/>
    </row>
    <row r="130" spans="2:8" ht="12.75">
      <c r="B130" s="37" t="s">
        <v>348</v>
      </c>
      <c r="D130" s="50"/>
      <c r="E130" s="50"/>
      <c r="F130" s="50"/>
      <c r="G130" s="50"/>
      <c r="H130" s="50"/>
    </row>
    <row r="131" spans="4:8" ht="12.75">
      <c r="D131" s="50"/>
      <c r="E131" s="50"/>
      <c r="F131" s="50"/>
      <c r="G131" s="50"/>
      <c r="H131" s="50"/>
    </row>
    <row r="132" spans="4:8" ht="12.75">
      <c r="D132" s="50"/>
      <c r="E132" s="50"/>
      <c r="F132" s="50"/>
      <c r="G132" s="50"/>
      <c r="H132" s="50"/>
    </row>
    <row r="133" spans="1:8" ht="12.75">
      <c r="A133" s="48" t="s">
        <v>98</v>
      </c>
      <c r="B133" s="3" t="s">
        <v>105</v>
      </c>
      <c r="C133" s="3"/>
      <c r="D133" s="60"/>
      <c r="E133" s="60"/>
      <c r="F133" s="60"/>
      <c r="G133" s="60"/>
      <c r="H133" s="50"/>
    </row>
    <row r="134" spans="4:8" ht="12.75">
      <c r="D134" s="50"/>
      <c r="E134" s="50"/>
      <c r="F134" s="50"/>
      <c r="G134" s="50"/>
      <c r="H134" s="50"/>
    </row>
    <row r="135" spans="2:8" ht="12.75">
      <c r="B135" s="61"/>
      <c r="C135" s="62"/>
      <c r="D135" s="63"/>
      <c r="E135" s="64"/>
      <c r="F135" s="99" t="s">
        <v>85</v>
      </c>
      <c r="G135" s="61"/>
      <c r="H135" s="150" t="s">
        <v>106</v>
      </c>
    </row>
    <row r="136" spans="2:8" ht="12.75">
      <c r="B136" s="65"/>
      <c r="C136" s="54"/>
      <c r="D136" s="53"/>
      <c r="E136" s="66"/>
      <c r="F136" s="100" t="s">
        <v>107</v>
      </c>
      <c r="G136" s="65"/>
      <c r="H136" s="151" t="s">
        <v>107</v>
      </c>
    </row>
    <row r="137" spans="2:8" ht="12.75">
      <c r="B137" s="65"/>
      <c r="C137" s="54"/>
      <c r="D137" s="53"/>
      <c r="E137" s="66"/>
      <c r="F137" s="100" t="s">
        <v>303</v>
      </c>
      <c r="G137" s="65"/>
      <c r="H137" s="151" t="s">
        <v>259</v>
      </c>
    </row>
    <row r="138" spans="2:8" ht="12.75">
      <c r="B138" s="67"/>
      <c r="C138" s="68"/>
      <c r="D138" s="57"/>
      <c r="E138" s="69"/>
      <c r="F138" s="101" t="s">
        <v>1</v>
      </c>
      <c r="G138" s="67"/>
      <c r="H138" s="152" t="s">
        <v>1</v>
      </c>
    </row>
    <row r="139" spans="2:8" ht="12.75">
      <c r="B139" s="70" t="s">
        <v>56</v>
      </c>
      <c r="C139" s="52"/>
      <c r="D139" s="51"/>
      <c r="E139" s="71"/>
      <c r="F139" s="72">
        <v>28601</v>
      </c>
      <c r="G139" s="72"/>
      <c r="H139" s="153">
        <v>32119</v>
      </c>
    </row>
    <row r="140" spans="2:8" ht="12.75">
      <c r="B140" s="70" t="s">
        <v>108</v>
      </c>
      <c r="C140" s="52"/>
      <c r="D140" s="51"/>
      <c r="E140" s="71"/>
      <c r="F140" s="72">
        <v>5025</v>
      </c>
      <c r="G140" s="72"/>
      <c r="H140" s="153">
        <v>6596</v>
      </c>
    </row>
    <row r="141" spans="2:8" ht="12.75">
      <c r="B141" s="70" t="s">
        <v>109</v>
      </c>
      <c r="C141" s="52"/>
      <c r="D141" s="51"/>
      <c r="E141" s="71"/>
      <c r="F141" s="72">
        <v>3636</v>
      </c>
      <c r="G141" s="72"/>
      <c r="H141" s="153">
        <v>5080</v>
      </c>
    </row>
    <row r="142" spans="2:8" ht="7.5" customHeight="1">
      <c r="B142" s="54"/>
      <c r="C142" s="54"/>
      <c r="D142" s="53"/>
      <c r="E142" s="53"/>
      <c r="F142" s="53"/>
      <c r="G142" s="53"/>
      <c r="H142" s="53"/>
    </row>
    <row r="143" spans="2:8" ht="12.75">
      <c r="B143" s="131" t="s">
        <v>329</v>
      </c>
      <c r="C143" s="54"/>
      <c r="D143" s="53"/>
      <c r="E143" s="53"/>
      <c r="F143" s="53"/>
      <c r="G143" s="53"/>
      <c r="H143" s="53"/>
    </row>
    <row r="144" spans="2:8" ht="12.75">
      <c r="B144" s="131" t="s">
        <v>339</v>
      </c>
      <c r="C144" s="54"/>
      <c r="D144" s="53"/>
      <c r="E144" s="53"/>
      <c r="F144" s="53"/>
      <c r="G144" s="53"/>
      <c r="H144" s="53"/>
    </row>
    <row r="145" spans="2:8" ht="12.75">
      <c r="B145" s="131"/>
      <c r="C145" s="54"/>
      <c r="D145" s="53"/>
      <c r="E145" s="53"/>
      <c r="F145" s="53"/>
      <c r="G145" s="53"/>
      <c r="H145" s="53"/>
    </row>
    <row r="146" spans="3:8" ht="12.75">
      <c r="C146" s="54"/>
      <c r="D146" s="53"/>
      <c r="E146" s="53"/>
      <c r="F146" s="53"/>
      <c r="G146" s="53"/>
      <c r="H146" s="53"/>
    </row>
    <row r="147" spans="1:8" ht="12.75">
      <c r="A147" s="48" t="s">
        <v>101</v>
      </c>
      <c r="B147" s="3" t="s">
        <v>115</v>
      </c>
      <c r="D147" s="50"/>
      <c r="E147" s="50"/>
      <c r="F147" s="50"/>
      <c r="G147" s="50"/>
      <c r="H147" s="50"/>
    </row>
    <row r="148" spans="1:8" ht="12.75">
      <c r="A148" s="48"/>
      <c r="B148" s="37" t="s">
        <v>340</v>
      </c>
      <c r="D148" s="50"/>
      <c r="E148" s="50"/>
      <c r="F148" s="50"/>
      <c r="G148" s="50"/>
      <c r="H148" s="50"/>
    </row>
    <row r="149" spans="1:8" ht="12.75">
      <c r="A149" s="48"/>
      <c r="B149" s="37" t="s">
        <v>345</v>
      </c>
      <c r="D149" s="50"/>
      <c r="E149" s="50"/>
      <c r="F149" s="50"/>
      <c r="G149" s="50"/>
      <c r="H149" s="50"/>
    </row>
    <row r="150" spans="1:8" ht="12.75" customHeight="1">
      <c r="A150" s="48"/>
      <c r="B150" s="37" t="s">
        <v>346</v>
      </c>
      <c r="D150" s="50"/>
      <c r="E150" s="50"/>
      <c r="F150" s="50"/>
      <c r="G150" s="50"/>
      <c r="H150" s="50"/>
    </row>
    <row r="151" spans="1:8" ht="27" customHeight="1" hidden="1">
      <c r="A151" s="48"/>
      <c r="D151" s="50"/>
      <c r="E151" s="50"/>
      <c r="F151" s="50"/>
      <c r="G151" s="50"/>
      <c r="H151" s="50"/>
    </row>
    <row r="152" spans="1:8" ht="12.75" hidden="1">
      <c r="A152" s="48"/>
      <c r="D152" s="50"/>
      <c r="E152" s="50"/>
      <c r="F152" s="50"/>
      <c r="G152" s="50"/>
      <c r="H152" s="50"/>
    </row>
    <row r="153" spans="1:8" ht="12.75" hidden="1">
      <c r="A153" s="48"/>
      <c r="D153" s="50"/>
      <c r="E153" s="50"/>
      <c r="F153" s="50"/>
      <c r="G153" s="50"/>
      <c r="H153" s="50"/>
    </row>
    <row r="154" spans="1:8" ht="12.75" hidden="1">
      <c r="A154" s="48"/>
      <c r="D154" s="50"/>
      <c r="E154" s="50"/>
      <c r="F154" s="50"/>
      <c r="G154" s="50"/>
      <c r="H154" s="50"/>
    </row>
    <row r="155" spans="1:8" ht="12.75" hidden="1">
      <c r="A155" s="48"/>
      <c r="D155" s="50"/>
      <c r="E155" s="50"/>
      <c r="F155" s="50"/>
      <c r="G155" s="50"/>
      <c r="H155" s="50"/>
    </row>
    <row r="156" spans="1:8" ht="12.75">
      <c r="A156" s="48"/>
      <c r="D156" s="50"/>
      <c r="E156" s="50"/>
      <c r="F156" s="50"/>
      <c r="G156" s="50"/>
      <c r="H156" s="50"/>
    </row>
    <row r="157" spans="1:8" ht="12.75">
      <c r="A157" s="48"/>
      <c r="D157" s="50"/>
      <c r="E157" s="50"/>
      <c r="F157" s="50"/>
      <c r="G157" s="50"/>
      <c r="H157" s="50"/>
    </row>
    <row r="158" spans="1:8" ht="12.75">
      <c r="A158" s="48"/>
      <c r="D158" s="50"/>
      <c r="E158" s="50"/>
      <c r="F158" s="50"/>
      <c r="G158" s="50"/>
      <c r="H158" s="50"/>
    </row>
    <row r="159" spans="1:8" ht="12.75">
      <c r="A159" s="48"/>
      <c r="D159" s="50"/>
      <c r="E159" s="50"/>
      <c r="F159" s="50"/>
      <c r="G159" s="50"/>
      <c r="H159" s="50"/>
    </row>
    <row r="160" spans="1:8" ht="12.75">
      <c r="A160" s="48"/>
      <c r="D160" s="50"/>
      <c r="E160" s="50"/>
      <c r="F160" s="50"/>
      <c r="G160" s="50"/>
      <c r="H160" s="50"/>
    </row>
    <row r="161" spans="1:8" ht="12.75">
      <c r="A161" s="48" t="s">
        <v>104</v>
      </c>
      <c r="B161" s="3" t="s">
        <v>117</v>
      </c>
      <c r="D161" s="50"/>
      <c r="E161" s="50"/>
      <c r="F161" s="50"/>
      <c r="G161" s="50"/>
      <c r="H161" s="50"/>
    </row>
    <row r="162" spans="2:8" ht="12.75">
      <c r="B162" s="37" t="s">
        <v>145</v>
      </c>
      <c r="D162" s="50"/>
      <c r="E162" s="50"/>
      <c r="F162" s="50"/>
      <c r="G162" s="50"/>
      <c r="H162" s="50"/>
    </row>
    <row r="163" spans="4:8" ht="12.75">
      <c r="D163" s="50"/>
      <c r="E163" s="50"/>
      <c r="F163" s="50"/>
      <c r="G163" s="50"/>
      <c r="H163" s="50"/>
    </row>
    <row r="164" spans="4:8" ht="12.75">
      <c r="D164" s="50"/>
      <c r="E164" s="50"/>
      <c r="F164" s="50"/>
      <c r="G164" s="50"/>
      <c r="H164" s="50"/>
    </row>
    <row r="165" spans="1:8" ht="12.75">
      <c r="A165" s="47" t="s">
        <v>110</v>
      </c>
      <c r="B165" s="3" t="s">
        <v>9</v>
      </c>
      <c r="D165" s="50"/>
      <c r="E165" s="50"/>
      <c r="F165" s="50"/>
      <c r="G165" s="50"/>
      <c r="H165" s="50"/>
    </row>
    <row r="166" spans="1:10" ht="12.75">
      <c r="A166" s="47"/>
      <c r="B166" s="3"/>
      <c r="D166" s="179" t="s">
        <v>187</v>
      </c>
      <c r="E166" s="179"/>
      <c r="F166" s="179"/>
      <c r="G166" s="50"/>
      <c r="H166" s="179" t="s">
        <v>188</v>
      </c>
      <c r="I166" s="179"/>
      <c r="J166" s="179"/>
    </row>
    <row r="167" spans="4:10" ht="12.75">
      <c r="D167" s="179" t="s">
        <v>4</v>
      </c>
      <c r="E167" s="179"/>
      <c r="F167" s="179"/>
      <c r="G167" s="50"/>
      <c r="H167" s="179" t="s">
        <v>268</v>
      </c>
      <c r="I167" s="179"/>
      <c r="J167" s="179"/>
    </row>
    <row r="168" spans="4:10" ht="12.75">
      <c r="D168" s="55" t="s">
        <v>303</v>
      </c>
      <c r="E168" s="56"/>
      <c r="F168" s="55" t="s">
        <v>304</v>
      </c>
      <c r="G168" s="56"/>
      <c r="H168" s="55" t="s">
        <v>303</v>
      </c>
      <c r="I168" s="49"/>
      <c r="J168" s="4" t="s">
        <v>304</v>
      </c>
    </row>
    <row r="169" spans="4:10" ht="12.75">
      <c r="D169" s="55" t="s">
        <v>1</v>
      </c>
      <c r="E169" s="56"/>
      <c r="F169" s="55" t="s">
        <v>1</v>
      </c>
      <c r="G169" s="56"/>
      <c r="H169" s="55" t="s">
        <v>1</v>
      </c>
      <c r="I169" s="49"/>
      <c r="J169" s="4" t="s">
        <v>1</v>
      </c>
    </row>
    <row r="170" spans="2:8" ht="12.75">
      <c r="B170" s="37" t="s">
        <v>67</v>
      </c>
      <c r="D170" s="50"/>
      <c r="E170" s="50"/>
      <c r="F170" s="50"/>
      <c r="G170" s="50"/>
      <c r="H170" s="50"/>
    </row>
    <row r="171" spans="2:10" ht="12.75">
      <c r="B171" s="48" t="s">
        <v>68</v>
      </c>
      <c r="D171" s="50">
        <v>826</v>
      </c>
      <c r="E171" s="50"/>
      <c r="F171" s="50">
        <v>592</v>
      </c>
      <c r="G171" s="50"/>
      <c r="H171" s="50">
        <v>3297</v>
      </c>
      <c r="I171" s="50"/>
      <c r="J171" s="50">
        <v>5482</v>
      </c>
    </row>
    <row r="172" spans="2:10" ht="12.75">
      <c r="B172" s="48" t="s">
        <v>69</v>
      </c>
      <c r="D172" s="57">
        <v>421</v>
      </c>
      <c r="E172" s="57"/>
      <c r="F172" s="57">
        <v>397</v>
      </c>
      <c r="G172" s="57"/>
      <c r="H172" s="57">
        <v>1207</v>
      </c>
      <c r="I172" s="57"/>
      <c r="J172" s="57">
        <v>1094</v>
      </c>
    </row>
    <row r="173" spans="4:10" ht="12.75">
      <c r="D173" s="50">
        <f>SUM(D171:D172)</f>
        <v>1247</v>
      </c>
      <c r="E173" s="50"/>
      <c r="F173" s="50">
        <f>SUM(F171:F172)</f>
        <v>989</v>
      </c>
      <c r="G173" s="50"/>
      <c r="H173" s="50">
        <f>SUM(H171:H172)</f>
        <v>4504</v>
      </c>
      <c r="I173" s="50"/>
      <c r="J173" s="50">
        <f>SUM(J171:J172)</f>
        <v>6576</v>
      </c>
    </row>
    <row r="174" spans="2:10" ht="12.75">
      <c r="B174" s="37" t="s">
        <v>70</v>
      </c>
      <c r="D174" s="50"/>
      <c r="E174" s="50"/>
      <c r="F174" s="50"/>
      <c r="G174" s="50"/>
      <c r="H174" s="50"/>
      <c r="I174" s="50"/>
      <c r="J174" s="50"/>
    </row>
    <row r="175" spans="2:10" ht="12.75">
      <c r="B175" s="48" t="s">
        <v>68</v>
      </c>
      <c r="D175" s="125">
        <v>88</v>
      </c>
      <c r="E175" s="50"/>
      <c r="F175" s="125">
        <v>-46</v>
      </c>
      <c r="G175" s="50"/>
      <c r="H175" s="125">
        <v>117</v>
      </c>
      <c r="I175" s="50"/>
      <c r="J175" s="125">
        <v>-398</v>
      </c>
    </row>
    <row r="176" spans="2:10" ht="12.75">
      <c r="B176" s="48" t="s">
        <v>69</v>
      </c>
      <c r="D176" s="125">
        <v>54</v>
      </c>
      <c r="E176" s="50"/>
      <c r="F176" s="125">
        <v>329</v>
      </c>
      <c r="G176" s="50"/>
      <c r="H176" s="125">
        <v>62</v>
      </c>
      <c r="I176" s="50"/>
      <c r="J176" s="125">
        <v>329</v>
      </c>
    </row>
    <row r="177" spans="4:10" ht="12.75">
      <c r="D177" s="51">
        <f>SUM(D173:D176)</f>
        <v>1389</v>
      </c>
      <c r="E177" s="51"/>
      <c r="F177" s="51">
        <f>SUM(F173:F176)</f>
        <v>1272</v>
      </c>
      <c r="G177" s="51"/>
      <c r="H177" s="51">
        <f>SUM(H173:H176)</f>
        <v>4683</v>
      </c>
      <c r="I177" s="51"/>
      <c r="J177" s="51">
        <f>SUM(J173:J176)</f>
        <v>6507</v>
      </c>
    </row>
    <row r="178" spans="4:10" ht="12.75">
      <c r="D178" s="53"/>
      <c r="E178" s="53"/>
      <c r="F178" s="53"/>
      <c r="G178" s="53"/>
      <c r="H178" s="53"/>
      <c r="I178" s="53"/>
      <c r="J178" s="53"/>
    </row>
    <row r="179" spans="2:10" ht="12.75">
      <c r="B179" s="37" t="s">
        <v>196</v>
      </c>
      <c r="D179" s="53"/>
      <c r="E179" s="53"/>
      <c r="F179" s="53"/>
      <c r="G179" s="53"/>
      <c r="H179" s="53"/>
      <c r="I179" s="53"/>
      <c r="J179" s="53"/>
    </row>
    <row r="180" spans="4:10" ht="12.75" customHeight="1">
      <c r="D180" s="179" t="s">
        <v>187</v>
      </c>
      <c r="E180" s="179"/>
      <c r="F180" s="179"/>
      <c r="G180" s="112"/>
      <c r="H180" s="179" t="s">
        <v>188</v>
      </c>
      <c r="I180" s="179"/>
      <c r="J180" s="179"/>
    </row>
    <row r="181" spans="4:12" ht="12.75" customHeight="1">
      <c r="D181" s="180" t="s">
        <v>4</v>
      </c>
      <c r="E181" s="180"/>
      <c r="F181" s="180"/>
      <c r="H181" s="179" t="s">
        <v>268</v>
      </c>
      <c r="I181" s="179"/>
      <c r="J181" s="179"/>
      <c r="K181" s="112"/>
      <c r="L181" s="112"/>
    </row>
    <row r="182" spans="4:10" ht="12.75" customHeight="1">
      <c r="D182" s="55" t="s">
        <v>303</v>
      </c>
      <c r="E182" s="56"/>
      <c r="F182" s="55" t="s">
        <v>304</v>
      </c>
      <c r="H182" s="55" t="s">
        <v>303</v>
      </c>
      <c r="I182" s="56"/>
      <c r="J182" s="55" t="s">
        <v>304</v>
      </c>
    </row>
    <row r="183" spans="4:10" ht="12.75" customHeight="1">
      <c r="D183" s="55" t="s">
        <v>1</v>
      </c>
      <c r="E183" s="56"/>
      <c r="F183" s="55" t="s">
        <v>1</v>
      </c>
      <c r="H183" s="55" t="s">
        <v>1</v>
      </c>
      <c r="I183" s="56"/>
      <c r="J183" s="55" t="s">
        <v>1</v>
      </c>
    </row>
    <row r="184" spans="3:10" ht="12.75" customHeight="1">
      <c r="C184" s="37" t="s">
        <v>203</v>
      </c>
      <c r="D184" s="55"/>
      <c r="E184" s="56"/>
      <c r="F184" s="55"/>
      <c r="H184" s="55"/>
      <c r="I184" s="56"/>
      <c r="J184" s="55"/>
    </row>
    <row r="185" spans="3:10" ht="12.75">
      <c r="C185" s="37" t="s">
        <v>204</v>
      </c>
      <c r="D185" s="113">
        <v>5025</v>
      </c>
      <c r="E185" s="98"/>
      <c r="F185" s="114">
        <v>5466</v>
      </c>
      <c r="G185" s="74"/>
      <c r="H185" s="113">
        <v>19494</v>
      </c>
      <c r="I185" s="98"/>
      <c r="J185" s="113">
        <v>27660</v>
      </c>
    </row>
    <row r="186" spans="3:10" ht="12.75">
      <c r="C186" s="37" t="s">
        <v>205</v>
      </c>
      <c r="D186" s="98"/>
      <c r="E186" s="98"/>
      <c r="F186" s="74"/>
      <c r="G186" s="74"/>
      <c r="H186" s="98"/>
      <c r="I186" s="98"/>
      <c r="J186" s="98"/>
    </row>
    <row r="187" spans="3:10" ht="12.75">
      <c r="C187" s="37" t="s">
        <v>206</v>
      </c>
      <c r="D187" s="98">
        <v>1407</v>
      </c>
      <c r="E187" s="98"/>
      <c r="F187" s="74">
        <v>1530</v>
      </c>
      <c r="G187" s="74"/>
      <c r="H187" s="98">
        <v>5458</v>
      </c>
      <c r="I187" s="98"/>
      <c r="J187" s="98">
        <v>7745</v>
      </c>
    </row>
    <row r="188" spans="3:10" ht="12.75">
      <c r="C188" s="37" t="s">
        <v>232</v>
      </c>
      <c r="D188" s="98"/>
      <c r="E188" s="98"/>
      <c r="F188" s="74"/>
      <c r="G188" s="74"/>
      <c r="H188" s="98"/>
      <c r="I188" s="98"/>
      <c r="J188" s="98"/>
    </row>
    <row r="189" spans="3:10" ht="12.75">
      <c r="C189" s="37" t="s">
        <v>254</v>
      </c>
      <c r="D189" s="98">
        <v>2</v>
      </c>
      <c r="E189" s="98"/>
      <c r="F189" s="127">
        <v>0</v>
      </c>
      <c r="G189" s="74"/>
      <c r="H189" s="98">
        <v>-60</v>
      </c>
      <c r="I189" s="98"/>
      <c r="J189" s="126">
        <v>0</v>
      </c>
    </row>
    <row r="190" spans="3:10" ht="12.75">
      <c r="C190" s="37" t="s">
        <v>255</v>
      </c>
      <c r="D190" s="98"/>
      <c r="E190" s="98"/>
      <c r="F190" s="127"/>
      <c r="G190" s="74"/>
      <c r="H190" s="98"/>
      <c r="I190" s="98"/>
      <c r="J190" s="126"/>
    </row>
    <row r="191" spans="3:10" ht="12.75">
      <c r="C191" s="37" t="s">
        <v>233</v>
      </c>
      <c r="D191" s="98">
        <v>-43</v>
      </c>
      <c r="E191" s="98"/>
      <c r="F191" s="127">
        <v>0</v>
      </c>
      <c r="G191" s="74"/>
      <c r="H191" s="98">
        <v>-146</v>
      </c>
      <c r="I191" s="98"/>
      <c r="J191" s="126">
        <v>0</v>
      </c>
    </row>
    <row r="192" spans="3:10" ht="12.75">
      <c r="C192" s="37" t="s">
        <v>207</v>
      </c>
      <c r="D192" s="98"/>
      <c r="E192" s="98"/>
      <c r="F192" s="74"/>
      <c r="G192" s="74"/>
      <c r="H192" s="98"/>
      <c r="I192" s="98"/>
      <c r="J192" s="98"/>
    </row>
    <row r="193" spans="3:10" ht="12.75">
      <c r="C193" s="37" t="s">
        <v>208</v>
      </c>
      <c r="D193" s="98">
        <v>105</v>
      </c>
      <c r="E193" s="98"/>
      <c r="F193" s="74">
        <v>-6</v>
      </c>
      <c r="G193" s="74"/>
      <c r="H193" s="98">
        <v>342</v>
      </c>
      <c r="I193" s="98"/>
      <c r="J193" s="98">
        <v>296</v>
      </c>
    </row>
    <row r="194" spans="3:10" ht="12.75">
      <c r="C194" s="37" t="s">
        <v>209</v>
      </c>
      <c r="D194" s="98"/>
      <c r="E194" s="98"/>
      <c r="F194" s="74"/>
      <c r="G194" s="74"/>
      <c r="H194" s="98"/>
      <c r="I194" s="98"/>
      <c r="J194" s="98"/>
    </row>
    <row r="195" spans="3:10" ht="12.75">
      <c r="C195" s="37" t="s">
        <v>210</v>
      </c>
      <c r="D195" s="98">
        <v>29</v>
      </c>
      <c r="E195" s="98"/>
      <c r="F195" s="74">
        <v>-53</v>
      </c>
      <c r="G195" s="74"/>
      <c r="H195" s="98">
        <v>-1</v>
      </c>
      <c r="I195" s="98"/>
      <c r="J195" s="98">
        <v>-60</v>
      </c>
    </row>
    <row r="196" spans="3:10" ht="12.75">
      <c r="C196" s="37" t="s">
        <v>211</v>
      </c>
      <c r="D196" s="98"/>
      <c r="E196" s="98"/>
      <c r="F196" s="74"/>
      <c r="G196" s="74"/>
      <c r="H196" s="98"/>
      <c r="I196" s="98"/>
      <c r="J196" s="98"/>
    </row>
    <row r="197" spans="3:10" ht="12.75">
      <c r="C197" s="37" t="s">
        <v>212</v>
      </c>
      <c r="D197" s="98">
        <v>-307</v>
      </c>
      <c r="E197" s="98"/>
      <c r="F197" s="74">
        <v>-475</v>
      </c>
      <c r="G197" s="74"/>
      <c r="H197" s="98">
        <v>-1082</v>
      </c>
      <c r="I197" s="98"/>
      <c r="J197" s="98">
        <v>-1306</v>
      </c>
    </row>
    <row r="198" spans="3:10" ht="12.75">
      <c r="C198" s="37" t="s">
        <v>234</v>
      </c>
      <c r="D198" s="98"/>
      <c r="E198" s="98"/>
      <c r="F198" s="74"/>
      <c r="G198" s="74"/>
      <c r="H198" s="98"/>
      <c r="I198" s="98"/>
      <c r="J198" s="98"/>
    </row>
    <row r="199" spans="3:10" ht="12.75">
      <c r="C199" s="37" t="s">
        <v>235</v>
      </c>
      <c r="D199" s="126">
        <v>13</v>
      </c>
      <c r="E199" s="98"/>
      <c r="F199" s="158">
        <v>0</v>
      </c>
      <c r="G199" s="74"/>
      <c r="H199" s="126">
        <v>13</v>
      </c>
      <c r="I199" s="98"/>
      <c r="J199" s="126">
        <v>0</v>
      </c>
    </row>
    <row r="200" spans="3:10" ht="12.75">
      <c r="C200" s="37" t="s">
        <v>310</v>
      </c>
      <c r="D200" s="126"/>
      <c r="E200" s="98"/>
      <c r="F200" s="158"/>
      <c r="G200" s="74"/>
      <c r="H200" s="126"/>
      <c r="I200" s="98"/>
      <c r="J200" s="126"/>
    </row>
    <row r="201" spans="3:10" ht="12.75">
      <c r="C201" s="37" t="s">
        <v>311</v>
      </c>
      <c r="D201" s="126">
        <v>27</v>
      </c>
      <c r="E201" s="98"/>
      <c r="F201" s="158">
        <v>0</v>
      </c>
      <c r="G201" s="74"/>
      <c r="H201" s="126">
        <v>27</v>
      </c>
      <c r="I201" s="98"/>
      <c r="J201" s="126">
        <v>0</v>
      </c>
    </row>
    <row r="202" spans="3:10" ht="12.75">
      <c r="C202" s="37" t="s">
        <v>244</v>
      </c>
      <c r="D202" s="126"/>
      <c r="E202" s="98"/>
      <c r="F202" s="74"/>
      <c r="G202" s="74"/>
      <c r="H202" s="126"/>
      <c r="I202" s="98"/>
      <c r="J202" s="98"/>
    </row>
    <row r="203" spans="3:10" ht="12.75">
      <c r="C203" s="37" t="s">
        <v>245</v>
      </c>
      <c r="D203" s="126">
        <v>0</v>
      </c>
      <c r="E203" s="98"/>
      <c r="F203" s="127">
        <v>-5</v>
      </c>
      <c r="G203" s="74"/>
      <c r="H203" s="126">
        <v>0</v>
      </c>
      <c r="I203" s="98"/>
      <c r="J203" s="98">
        <v>-11</v>
      </c>
    </row>
    <row r="204" spans="3:10" ht="12.75">
      <c r="C204" s="37" t="s">
        <v>213</v>
      </c>
      <c r="D204" s="98"/>
      <c r="E204" s="98"/>
      <c r="F204" s="74"/>
      <c r="G204" s="74"/>
      <c r="H204" s="98"/>
      <c r="I204" s="98"/>
      <c r="J204" s="98"/>
    </row>
    <row r="205" spans="3:10" ht="12.75">
      <c r="C205" s="37" t="s">
        <v>242</v>
      </c>
      <c r="D205" s="98"/>
      <c r="E205" s="98"/>
      <c r="F205" s="74"/>
      <c r="G205" s="74"/>
      <c r="H205" s="98"/>
      <c r="I205" s="98"/>
      <c r="J205" s="98"/>
    </row>
    <row r="206" spans="3:10" ht="12.75">
      <c r="C206" s="37" t="s">
        <v>243</v>
      </c>
      <c r="D206" s="98">
        <v>14</v>
      </c>
      <c r="E206" s="98"/>
      <c r="F206" s="127">
        <v>-12</v>
      </c>
      <c r="G206" s="74"/>
      <c r="H206" s="98">
        <v>-47</v>
      </c>
      <c r="I206" s="98"/>
      <c r="J206" s="98">
        <v>-98</v>
      </c>
    </row>
    <row r="207" spans="3:10" ht="12.75">
      <c r="C207" s="37" t="s">
        <v>225</v>
      </c>
      <c r="D207" s="98"/>
      <c r="E207" s="98"/>
      <c r="F207" s="74"/>
      <c r="G207" s="74"/>
      <c r="H207" s="98"/>
      <c r="I207" s="98"/>
      <c r="J207" s="98"/>
    </row>
    <row r="208" spans="3:10" ht="12.75">
      <c r="C208" s="37" t="s">
        <v>214</v>
      </c>
      <c r="D208" s="98"/>
      <c r="E208" s="98"/>
      <c r="F208" s="74"/>
      <c r="G208" s="74"/>
      <c r="H208" s="98"/>
      <c r="I208" s="98"/>
      <c r="J208" s="98"/>
    </row>
    <row r="209" spans="3:10" ht="12.75">
      <c r="C209" s="37" t="s">
        <v>215</v>
      </c>
      <c r="D209" s="126">
        <v>88</v>
      </c>
      <c r="E209" s="98"/>
      <c r="F209" s="127">
        <v>-46</v>
      </c>
      <c r="G209" s="74"/>
      <c r="H209" s="98">
        <v>117</v>
      </c>
      <c r="I209" s="98"/>
      <c r="J209" s="126">
        <v>-398</v>
      </c>
    </row>
    <row r="210" spans="3:10" ht="12.75">
      <c r="C210" s="37" t="s">
        <v>216</v>
      </c>
      <c r="D210" s="126">
        <v>54</v>
      </c>
      <c r="E210" s="98"/>
      <c r="F210" s="127">
        <v>339</v>
      </c>
      <c r="G210" s="74"/>
      <c r="H210" s="98">
        <v>62</v>
      </c>
      <c r="I210" s="98"/>
      <c r="J210" s="126">
        <v>339</v>
      </c>
    </row>
    <row r="211" spans="3:10" ht="12.75">
      <c r="C211" s="37" t="s">
        <v>186</v>
      </c>
      <c r="D211" s="115">
        <f>SUM(D187:D210)</f>
        <v>1389</v>
      </c>
      <c r="E211" s="98"/>
      <c r="F211" s="116">
        <f>SUM(F187:F210)</f>
        <v>1272</v>
      </c>
      <c r="G211" s="74"/>
      <c r="H211" s="115">
        <f>SUM(H187:H210)</f>
        <v>4683</v>
      </c>
      <c r="I211" s="98"/>
      <c r="J211" s="115">
        <f>SUM(J187:J210)</f>
        <v>6507</v>
      </c>
    </row>
    <row r="212" spans="4:8" ht="12.75">
      <c r="D212" s="53"/>
      <c r="E212" s="53"/>
      <c r="F212" s="53"/>
      <c r="G212" s="53"/>
      <c r="H212" s="53"/>
    </row>
    <row r="213" spans="4:10" ht="12.75">
      <c r="D213" s="53"/>
      <c r="E213" s="53"/>
      <c r="F213" s="53"/>
      <c r="G213" s="53"/>
      <c r="H213" s="53"/>
      <c r="I213" s="53"/>
      <c r="J213" s="53"/>
    </row>
    <row r="214" spans="1:8" ht="12.75" customHeight="1">
      <c r="A214" s="48" t="s">
        <v>112</v>
      </c>
      <c r="B214" s="3" t="s">
        <v>182</v>
      </c>
      <c r="C214" s="3"/>
      <c r="D214" s="60"/>
      <c r="E214" s="50"/>
      <c r="F214" s="50"/>
      <c r="G214" s="50"/>
      <c r="H214" s="50"/>
    </row>
    <row r="215" spans="1:8" ht="12.75" customHeight="1">
      <c r="A215" s="48"/>
      <c r="B215" s="48" t="s">
        <v>127</v>
      </c>
      <c r="C215" s="37" t="s">
        <v>238</v>
      </c>
      <c r="D215" s="60"/>
      <c r="E215" s="50"/>
      <c r="F215" s="50"/>
      <c r="G215" s="50"/>
      <c r="H215" s="50"/>
    </row>
    <row r="216" spans="1:8" ht="12.75" customHeight="1">
      <c r="A216" s="48"/>
      <c r="B216" s="3"/>
      <c r="D216" s="60"/>
      <c r="E216" s="50"/>
      <c r="F216" s="50"/>
      <c r="G216" s="50"/>
      <c r="H216" s="50"/>
    </row>
    <row r="217" spans="2:8" ht="12.75">
      <c r="B217" s="48" t="s">
        <v>179</v>
      </c>
      <c r="C217" s="37" t="s">
        <v>306</v>
      </c>
      <c r="D217" s="50"/>
      <c r="G217" s="133"/>
      <c r="H217" s="4" t="s">
        <v>60</v>
      </c>
    </row>
    <row r="218" spans="4:8" ht="12.75">
      <c r="D218" s="50"/>
      <c r="H218" s="29" t="s">
        <v>305</v>
      </c>
    </row>
    <row r="219" spans="4:8" ht="12.75">
      <c r="D219" s="50"/>
      <c r="H219" s="4" t="s">
        <v>1</v>
      </c>
    </row>
    <row r="220" spans="4:8" ht="4.5" customHeight="1">
      <c r="D220" s="50"/>
      <c r="H220" s="4"/>
    </row>
    <row r="221" spans="2:8" ht="12.75">
      <c r="B221" s="104"/>
      <c r="C221" s="37" t="s">
        <v>183</v>
      </c>
      <c r="D221" s="50"/>
      <c r="H221" s="49">
        <v>512</v>
      </c>
    </row>
    <row r="222" spans="2:8" ht="12.75">
      <c r="B222" s="104"/>
      <c r="C222" s="37" t="s">
        <v>184</v>
      </c>
      <c r="D222" s="50"/>
      <c r="H222" s="49">
        <v>443</v>
      </c>
    </row>
    <row r="223" spans="2:8" ht="12.75">
      <c r="B223" s="104"/>
      <c r="C223" s="37" t="s">
        <v>185</v>
      </c>
      <c r="D223" s="50"/>
      <c r="H223" s="49">
        <v>443</v>
      </c>
    </row>
    <row r="224" spans="4:8" ht="12.75">
      <c r="D224" s="50"/>
      <c r="F224" s="74"/>
      <c r="H224" s="4"/>
    </row>
    <row r="225" spans="4:8" ht="12.75">
      <c r="D225" s="50"/>
      <c r="H225" s="4"/>
    </row>
    <row r="226" spans="1:2" ht="12.75">
      <c r="A226" s="48" t="s">
        <v>114</v>
      </c>
      <c r="B226" s="3" t="s">
        <v>180</v>
      </c>
    </row>
    <row r="227" ht="12.75">
      <c r="B227" s="37" t="s">
        <v>307</v>
      </c>
    </row>
    <row r="230" spans="1:2" ht="12.75">
      <c r="A230" s="48" t="s">
        <v>116</v>
      </c>
      <c r="B230" s="3" t="s">
        <v>93</v>
      </c>
    </row>
    <row r="231" ht="12.75">
      <c r="B231" s="37" t="s">
        <v>192</v>
      </c>
    </row>
    <row r="234" spans="1:2" ht="12.75">
      <c r="A234" s="48" t="s">
        <v>118</v>
      </c>
      <c r="B234" s="3" t="s">
        <v>168</v>
      </c>
    </row>
    <row r="235" spans="2:11" ht="12.75">
      <c r="B235" s="37" t="s">
        <v>308</v>
      </c>
      <c r="H235" s="177" t="s">
        <v>60</v>
      </c>
      <c r="I235" s="177"/>
      <c r="J235" s="177"/>
      <c r="K235"/>
    </row>
    <row r="236" spans="8:10" ht="12.75">
      <c r="H236" s="177" t="s">
        <v>85</v>
      </c>
      <c r="I236" s="177"/>
      <c r="J236" s="177"/>
    </row>
    <row r="237" spans="8:10" ht="12.75">
      <c r="H237" s="55" t="s">
        <v>86</v>
      </c>
      <c r="I237" s="55"/>
      <c r="J237" s="55" t="s">
        <v>1</v>
      </c>
    </row>
    <row r="238" spans="8:10" ht="12.75">
      <c r="H238" s="55"/>
      <c r="I238" s="55"/>
      <c r="J238" s="55" t="s">
        <v>87</v>
      </c>
    </row>
    <row r="239" spans="2:10" ht="12.75">
      <c r="B239" s="37" t="s">
        <v>169</v>
      </c>
      <c r="H239" s="50"/>
      <c r="I239" s="50"/>
      <c r="J239" s="50"/>
    </row>
    <row r="240" spans="3:10" ht="12.75">
      <c r="C240" s="37" t="s">
        <v>176</v>
      </c>
      <c r="H240" s="50">
        <v>51</v>
      </c>
      <c r="I240" s="50"/>
      <c r="J240" s="50">
        <v>192</v>
      </c>
    </row>
    <row r="241" spans="8:10" ht="12.75">
      <c r="H241" s="50"/>
      <c r="I241" s="50"/>
      <c r="J241" s="50"/>
    </row>
    <row r="242" spans="2:10" ht="12.75">
      <c r="B242" s="37" t="s">
        <v>260</v>
      </c>
      <c r="H242" s="54"/>
      <c r="I242" s="54"/>
      <c r="J242" s="54"/>
    </row>
    <row r="243" spans="8:10" ht="12.75">
      <c r="H243" s="54"/>
      <c r="I243" s="54"/>
      <c r="J243" s="54"/>
    </row>
    <row r="244" spans="8:10" ht="12.75">
      <c r="H244" s="54"/>
      <c r="I244" s="54"/>
      <c r="J244" s="54"/>
    </row>
    <row r="245" spans="1:2" ht="12.75">
      <c r="A245" s="48" t="s">
        <v>137</v>
      </c>
      <c r="B245" s="3" t="s">
        <v>99</v>
      </c>
    </row>
    <row r="246" ht="12.75">
      <c r="B246" s="37" t="s">
        <v>100</v>
      </c>
    </row>
    <row r="249" spans="1:2" ht="12.75">
      <c r="A249" s="48" t="s">
        <v>152</v>
      </c>
      <c r="B249" s="3" t="s">
        <v>102</v>
      </c>
    </row>
    <row r="250" ht="12.75">
      <c r="B250" s="37" t="s">
        <v>103</v>
      </c>
    </row>
    <row r="253" spans="1:2" ht="12.75">
      <c r="A253" s="48" t="s">
        <v>170</v>
      </c>
      <c r="B253" s="3" t="s">
        <v>175</v>
      </c>
    </row>
    <row r="254" spans="1:2" ht="12.75">
      <c r="A254" s="48"/>
      <c r="B254" s="37" t="s">
        <v>341</v>
      </c>
    </row>
    <row r="255" spans="1:2" ht="12.75">
      <c r="A255" s="48"/>
      <c r="B255" s="37" t="s">
        <v>328</v>
      </c>
    </row>
    <row r="256" spans="1:2" ht="12.75">
      <c r="A256" s="48"/>
      <c r="B256" s="37" t="s">
        <v>314</v>
      </c>
    </row>
    <row r="257" spans="1:2" ht="12.75">
      <c r="A257" s="48"/>
      <c r="B257" s="37" t="s">
        <v>315</v>
      </c>
    </row>
    <row r="258" spans="1:10" ht="12.75">
      <c r="A258" s="48"/>
      <c r="H258" s="177" t="s">
        <v>60</v>
      </c>
      <c r="I258" s="177"/>
      <c r="J258" s="177"/>
    </row>
    <row r="259" spans="1:10" ht="12.75">
      <c r="A259" s="48"/>
      <c r="H259" s="4" t="s">
        <v>316</v>
      </c>
      <c r="I259" s="3"/>
      <c r="J259" s="4" t="s">
        <v>316</v>
      </c>
    </row>
    <row r="260" spans="1:10" ht="12.75">
      <c r="A260" s="48"/>
      <c r="H260" s="167" t="s">
        <v>267</v>
      </c>
      <c r="I260" s="3"/>
      <c r="J260" s="167" t="s">
        <v>199</v>
      </c>
    </row>
    <row r="261" spans="1:10" ht="12.75">
      <c r="A261" s="48"/>
      <c r="B261" s="37" t="s">
        <v>317</v>
      </c>
      <c r="D261" s="48" t="s">
        <v>320</v>
      </c>
      <c r="H261" s="49" t="s">
        <v>318</v>
      </c>
      <c r="J261" s="49" t="s">
        <v>318</v>
      </c>
    </row>
    <row r="262" spans="1:10" ht="12.75">
      <c r="A262" s="48"/>
      <c r="D262" s="48" t="s">
        <v>321</v>
      </c>
      <c r="H262" s="49" t="s">
        <v>319</v>
      </c>
      <c r="J262" s="49" t="s">
        <v>319</v>
      </c>
    </row>
    <row r="263" ht="12.75">
      <c r="A263" s="48"/>
    </row>
    <row r="264" ht="12.75">
      <c r="A264" s="48"/>
    </row>
    <row r="265" spans="1:2" ht="12.75">
      <c r="A265" s="48" t="s">
        <v>181</v>
      </c>
      <c r="B265" s="3" t="s">
        <v>72</v>
      </c>
    </row>
    <row r="266" spans="1:10" ht="12.75">
      <c r="A266" s="48"/>
      <c r="B266" s="3"/>
      <c r="D266" s="177" t="s">
        <v>187</v>
      </c>
      <c r="E266" s="177"/>
      <c r="F266" s="177"/>
      <c r="H266" s="177" t="s">
        <v>188</v>
      </c>
      <c r="I266" s="177"/>
      <c r="J266" s="177"/>
    </row>
    <row r="267" spans="4:10" ht="12.75">
      <c r="D267" s="179" t="s">
        <v>4</v>
      </c>
      <c r="E267" s="179"/>
      <c r="F267" s="179"/>
      <c r="G267" s="50"/>
      <c r="H267" s="179" t="s">
        <v>268</v>
      </c>
      <c r="I267" s="179"/>
      <c r="J267" s="179"/>
    </row>
    <row r="268" spans="4:10" ht="12.75">
      <c r="D268" s="55" t="s">
        <v>303</v>
      </c>
      <c r="E268" s="56"/>
      <c r="F268" s="56" t="s">
        <v>309</v>
      </c>
      <c r="G268" s="56"/>
      <c r="H268" s="55" t="s">
        <v>303</v>
      </c>
      <c r="I268" s="49"/>
      <c r="J268" s="49" t="s">
        <v>309</v>
      </c>
    </row>
    <row r="269" spans="1:8" ht="12.75">
      <c r="A269" s="48" t="s">
        <v>81</v>
      </c>
      <c r="B269" s="3" t="s">
        <v>76</v>
      </c>
      <c r="D269" s="50"/>
      <c r="E269" s="50"/>
      <c r="F269" s="50"/>
      <c r="G269" s="50"/>
      <c r="H269" s="50"/>
    </row>
    <row r="270" spans="2:10" ht="12.75">
      <c r="B270" s="37" t="s">
        <v>73</v>
      </c>
      <c r="D270" s="53">
        <v>3636</v>
      </c>
      <c r="E270" s="53"/>
      <c r="F270" s="53">
        <v>4193</v>
      </c>
      <c r="G270" s="53"/>
      <c r="H270" s="53">
        <v>14811</v>
      </c>
      <c r="I270" s="53"/>
      <c r="J270" s="53">
        <v>21153</v>
      </c>
    </row>
    <row r="271" spans="4:8" ht="4.5" customHeight="1">
      <c r="D271" s="50"/>
      <c r="E271" s="50"/>
      <c r="F271" s="50"/>
      <c r="G271" s="50"/>
      <c r="H271" s="50"/>
    </row>
    <row r="272" spans="2:8" ht="12.75">
      <c r="B272" s="37" t="s">
        <v>74</v>
      </c>
      <c r="D272" s="50"/>
      <c r="E272" s="50"/>
      <c r="F272" s="50"/>
      <c r="G272" s="50"/>
      <c r="H272" s="50"/>
    </row>
    <row r="273" spans="2:10" ht="12.75">
      <c r="B273" s="37" t="s">
        <v>75</v>
      </c>
      <c r="D273" s="50">
        <v>98560</v>
      </c>
      <c r="E273" s="50"/>
      <c r="F273" s="50">
        <v>97490</v>
      </c>
      <c r="G273" s="50"/>
      <c r="H273" s="50">
        <v>98353</v>
      </c>
      <c r="I273" s="50"/>
      <c r="J273" s="50">
        <v>96579</v>
      </c>
    </row>
    <row r="274" spans="4:10" ht="4.5" customHeight="1">
      <c r="D274" s="50"/>
      <c r="E274" s="50"/>
      <c r="F274" s="50"/>
      <c r="G274" s="50"/>
      <c r="H274" s="50"/>
      <c r="I274" s="50"/>
      <c r="J274" s="50"/>
    </row>
    <row r="275" spans="2:10" ht="12.75">
      <c r="B275" s="37" t="s">
        <v>76</v>
      </c>
      <c r="D275" s="58">
        <f>+D270/D273*100</f>
        <v>3.6891233766233764</v>
      </c>
      <c r="E275" s="50"/>
      <c r="F275" s="58">
        <f>+F270/F273*100</f>
        <v>4.300953943994256</v>
      </c>
      <c r="G275" s="50"/>
      <c r="H275" s="59">
        <f>+H270/H273*100</f>
        <v>15.059022093886307</v>
      </c>
      <c r="J275" s="59">
        <f>+J270/J273*100</f>
        <v>21.902276892492157</v>
      </c>
    </row>
    <row r="276" spans="4:8" ht="4.5" customHeight="1">
      <c r="D276" s="50"/>
      <c r="E276" s="50"/>
      <c r="F276" s="50"/>
      <c r="G276" s="50"/>
      <c r="H276" s="50"/>
    </row>
    <row r="277" spans="1:8" ht="12.75">
      <c r="A277" s="48" t="s">
        <v>82</v>
      </c>
      <c r="B277" s="3" t="s">
        <v>77</v>
      </c>
      <c r="D277" s="50"/>
      <c r="E277" s="50"/>
      <c r="F277" s="50"/>
      <c r="G277" s="50"/>
      <c r="H277" s="50"/>
    </row>
    <row r="278" spans="2:10" ht="12.75">
      <c r="B278" s="37" t="s">
        <v>73</v>
      </c>
      <c r="D278" s="168" t="s">
        <v>325</v>
      </c>
      <c r="E278" s="53"/>
      <c r="F278" s="53">
        <v>4193</v>
      </c>
      <c r="G278" s="53"/>
      <c r="H278" s="168" t="s">
        <v>325</v>
      </c>
      <c r="I278" s="53"/>
      <c r="J278" s="53">
        <v>21153</v>
      </c>
    </row>
    <row r="279" spans="4:8" ht="4.5" customHeight="1">
      <c r="D279" s="169"/>
      <c r="E279" s="50"/>
      <c r="F279" s="50"/>
      <c r="G279" s="50"/>
      <c r="H279" s="169"/>
    </row>
    <row r="280" spans="2:8" ht="12.75">
      <c r="B280" s="37" t="s">
        <v>74</v>
      </c>
      <c r="D280" s="169"/>
      <c r="E280" s="50"/>
      <c r="F280" s="50"/>
      <c r="G280" s="50"/>
      <c r="H280" s="169"/>
    </row>
    <row r="281" spans="2:10" ht="12.75">
      <c r="B281" s="37" t="s">
        <v>75</v>
      </c>
      <c r="D281" s="169" t="s">
        <v>325</v>
      </c>
      <c r="E281" s="50"/>
      <c r="F281" s="50">
        <v>97559</v>
      </c>
      <c r="G281" s="50"/>
      <c r="H281" s="169" t="s">
        <v>325</v>
      </c>
      <c r="I281" s="50"/>
      <c r="J281" s="50">
        <v>96846</v>
      </c>
    </row>
    <row r="282" spans="4:8" ht="4.5" customHeight="1">
      <c r="D282" s="104"/>
      <c r="H282" s="104"/>
    </row>
    <row r="283" spans="2:10" ht="12.75">
      <c r="B283" s="37" t="s">
        <v>77</v>
      </c>
      <c r="D283" s="171" t="s">
        <v>325</v>
      </c>
      <c r="F283" s="59">
        <f>+F278/F281*100</f>
        <v>4.297912032718663</v>
      </c>
      <c r="H283" s="170" t="s">
        <v>325</v>
      </c>
      <c r="J283" s="59">
        <f>+J278/J281*100</f>
        <v>21.841893315160153</v>
      </c>
    </row>
    <row r="284" ht="12.75">
      <c r="D284" s="104"/>
    </row>
    <row r="285" spans="1:2" ht="12.75">
      <c r="A285" s="104"/>
      <c r="B285" s="37" t="s">
        <v>333</v>
      </c>
    </row>
    <row r="286" spans="1:2" ht="12.75">
      <c r="A286" s="104"/>
      <c r="B286" s="37" t="s">
        <v>334</v>
      </c>
    </row>
    <row r="288" ht="12.75">
      <c r="A288" s="104"/>
    </row>
    <row r="289" ht="12.75">
      <c r="A289" s="104"/>
    </row>
    <row r="292" ht="12.75">
      <c r="A292" s="37" t="s">
        <v>120</v>
      </c>
    </row>
    <row r="294" ht="12.75">
      <c r="A294" s="37" t="s">
        <v>121</v>
      </c>
    </row>
    <row r="295" ht="12.75">
      <c r="A295" s="37" t="s">
        <v>122</v>
      </c>
    </row>
    <row r="296" ht="12.75">
      <c r="A296" s="37" t="s">
        <v>313</v>
      </c>
    </row>
  </sheetData>
  <mergeCells count="15">
    <mergeCell ref="H235:J235"/>
    <mergeCell ref="H181:J181"/>
    <mergeCell ref="H180:J180"/>
    <mergeCell ref="D181:F181"/>
    <mergeCell ref="D180:F180"/>
    <mergeCell ref="D267:F267"/>
    <mergeCell ref="H267:J267"/>
    <mergeCell ref="H236:J236"/>
    <mergeCell ref="D266:F266"/>
    <mergeCell ref="H266:J266"/>
    <mergeCell ref="H258:J258"/>
    <mergeCell ref="D166:F166"/>
    <mergeCell ref="H166:J166"/>
    <mergeCell ref="D167:F167"/>
    <mergeCell ref="H167:J167"/>
  </mergeCells>
  <printOptions/>
  <pageMargins left="0.75" right="0" top="0.6" bottom="0" header="0.5" footer="0.5"/>
  <pageSetup horizontalDpi="360" verticalDpi="360" orientation="portrait" paperSize="9" scale="90" r:id="rId1"/>
  <rowBreaks count="3" manualBreakCount="3">
    <brk id="72" max="10" man="1"/>
    <brk id="160" max="10" man="1"/>
    <brk id="2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YEW LEAN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 &amp; CO. SDN BHD</dc:creator>
  <cp:keywords/>
  <dc:description/>
  <cp:lastModifiedBy>Total Corporate</cp:lastModifiedBy>
  <cp:lastPrinted>2005-05-26T03:22:56Z</cp:lastPrinted>
  <dcterms:created xsi:type="dcterms:W3CDTF">2002-11-16T00:45:14Z</dcterms:created>
  <dcterms:modified xsi:type="dcterms:W3CDTF">2005-05-26T08:31:00Z</dcterms:modified>
  <cp:category/>
  <cp:version/>
  <cp:contentType/>
  <cp:contentStatus/>
</cp:coreProperties>
</file>